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5" sheetId="1" r:id="rId1"/>
    <sheet name="7" sheetId="2" r:id="rId2"/>
    <sheet name="9" sheetId="3" r:id="rId3"/>
    <sheet name="11" sheetId="4" r:id="rId4"/>
    <sheet name="13" sheetId="5" r:id="rId5"/>
    <sheet name="1" sheetId="6" r:id="rId6"/>
  </sheets>
  <externalReferences>
    <externalReference r:id="rId9"/>
    <externalReference r:id="rId10"/>
  </externalReference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'[1]4,'!#REF!</definedName>
    <definedName name="_Toc105952698_3" localSheetId="2">'[1]4,'!#REF!</definedName>
    <definedName name="_Toc105952698_3">'[1]4,'!#REF!</definedName>
    <definedName name="_Тос105952698_4" localSheetId="0">'[2]4,'!#REF!</definedName>
    <definedName name="_Тос105952698_4" localSheetId="2">'[2]4,'!#REF!</definedName>
    <definedName name="_Тос105952698_4">'[2]4,'!#REF!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'[2]4,'!#REF!</definedName>
    <definedName name="долртгпрои" localSheetId="2">'[2]4,'!#REF!</definedName>
    <definedName name="долртгпрои">'[2]4,'!#REF!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'11'!$A$1:$I$60</definedName>
    <definedName name="_xlnm.Print_Area" localSheetId="0">'5'!$A$1:$F$38</definedName>
    <definedName name="_xlnm.Print_Area" localSheetId="2">'9'!$A$1:$E$21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<sst xmlns="http://schemas.openxmlformats.org/spreadsheetml/2006/main" count="604" uniqueCount="260">
  <si>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</si>
  <si>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</si>
  <si>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</si>
  <si>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</si>
  <si>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</si>
  <si>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</si>
  <si>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</si>
  <si>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</si>
  <si>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</si>
  <si>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</si>
  <si>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</si>
  <si>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</si>
  <si>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</si>
  <si>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</si>
  <si>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</si>
  <si>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</si>
  <si>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</si>
  <si>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</si>
  <si>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</si>
  <si>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</si>
  <si>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</si>
  <si>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</si>
  <si>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</si>
  <si>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</si>
  <si>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</si>
  <si>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</si>
  <si>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</si>
  <si>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</si>
  <si>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</si>
  <si>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</si>
  <si>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</si>
  <si>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</si>
  <si>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</si>
  <si>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</si>
  <si>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</si>
  <si>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</si>
  <si>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</si>
  <si>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</si>
  <si>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</si>
  <si>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</si>
  <si>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</si>
  <si>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</si>
  <si>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</si>
  <si>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</si>
  <si>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</si>
  <si>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</si>
  <si>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</si>
  <si>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</si>
  <si>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</si>
  <si>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</si>
  <si>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</si>
  <si>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</si>
  <si>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</si>
  <si>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</si>
  <si>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</si>
  <si>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</si>
  <si>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</si>
  <si>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</si>
  <si>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</si>
  <si>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</si>
  <si>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</si>
  <si>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</si>
  <si>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</si>
  <si>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</si>
  <si>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</si>
  <si>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</si>
  <si>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</si>
  <si>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</si>
  <si>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</si>
  <si>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</si>
  <si>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</si>
  <si>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</si>
  <si>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</si>
  <si>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</si>
  <si>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</si>
  <si>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</si>
  <si>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</si>
  <si>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</si>
  <si>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</si>
  <si>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</si>
  <si>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КОММУНАЛЬНОЕ ХОЗЯЙСТВО</t>
  </si>
  <si>
    <t>Формирование резервных фондов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</si>
  <si>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</si>
  <si>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</si>
  <si>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</si>
  <si>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</si>
  <si>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</si>
  <si>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</si>
  <si>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</si>
  <si>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</si>
  <si>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</si>
  <si>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</si>
  <si>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</si>
  <si>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</si>
  <si>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</si>
  <si>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</si>
  <si>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</si>
  <si>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</si>
  <si>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</si>
  <si>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</si>
  <si>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</si>
  <si>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</si>
  <si>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</si>
  <si>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</si>
  <si>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</si>
  <si>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</si>
  <si>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01 0 02 01200</t>
  </si>
  <si>
    <t>Основное мероприятие "Повышение уровня благоустройства территории"</t>
  </si>
  <si>
    <t>01 0 02 01000</t>
  </si>
  <si>
    <t>Организация мер по теплоснабжению</t>
  </si>
  <si>
    <t>Организация мер по обустройству мест бытовых и промышленных отходов</t>
  </si>
  <si>
    <t>01 0 02 01100</t>
  </si>
  <si>
    <t xml:space="preserve">Внедрение программного обеспечения в бюджетный процесс </t>
  </si>
  <si>
    <t xml:space="preserve">Основное мероприятие "Повышение эффективности управления муниципальными финансами" </t>
  </si>
  <si>
    <t>01 0 01 02000</t>
  </si>
  <si>
    <t>01 0 01 02100</t>
  </si>
  <si>
    <t>01 0 00 00000</t>
  </si>
  <si>
    <t>01 0 02 02000</t>
  </si>
  <si>
    <t>МЕЖБЮДЖЕТНЫЕ ТРАНСФЕРТЫ</t>
  </si>
  <si>
    <t>01 0 01 00000</t>
  </si>
  <si>
    <t xml:space="preserve">Обеспечение деятельности администрации, расходы на выплаты по оплате труда работников 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</si>
  <si>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</si>
  <si>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</si>
  <si>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</si>
  <si>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</si>
  <si>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</si>
  <si>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</si>
  <si>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</si>
  <si>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</si>
  <si>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программа смета</t>
  </si>
  <si>
    <t>налоги</t>
  </si>
  <si>
    <t>зарплата</t>
  </si>
  <si>
    <t>субвенции</t>
  </si>
  <si>
    <t>военкомат</t>
  </si>
  <si>
    <t>отопление, электроэнергия, ТБО, договор водобашня</t>
  </si>
  <si>
    <t>связь</t>
  </si>
  <si>
    <t xml:space="preserve">Межбюджетные трансферты, связанные с передачей полномочий 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</si>
  <si>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</si>
  <si>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</si>
  <si>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</si>
  <si>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2 02 35118 10 0000 151</t>
  </si>
  <si>
    <t>2 02 15001 00 0000 151</t>
  </si>
  <si>
    <t>2 02 15000 00 0000 151</t>
  </si>
  <si>
    <t>2 02 35118 00 0000 151</t>
  </si>
  <si>
    <t>2 02 49999 00 0000 151</t>
  </si>
  <si>
    <t>2 02 40000 00 0000 151</t>
  </si>
  <si>
    <t>Сумма старая редакция</t>
  </si>
  <si>
    <t>Изменения  (+,-)</t>
  </si>
  <si>
    <t>Сумма с учетом изменений</t>
  </si>
  <si>
    <t xml:space="preserve">2 07 00000 00 0000 180  </t>
  </si>
  <si>
    <t xml:space="preserve">Прочие безвозмездные поступления  </t>
  </si>
  <si>
    <t>Муниципальная программа «Комплексное совершенствование социально-экономических процессов МО Камлакское сельское поселение»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</si>
  <si>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Камлакское сельское поселение"</t>
  </si>
  <si>
    <t>Обеспечение деятельности администрации МО Камлакское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</si>
  <si>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</si>
  <si>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Камлакское сельское поселение"</t>
  </si>
  <si>
    <t>ВЦП "Развитие экономического и налогового потенцияала"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</si>
  <si>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</si>
  <si>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изменения(+,-)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</si>
  <si>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</si>
  <si>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</si>
  <si>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</si>
  <si>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бюджетов сельских поселений на поддержку мер по обеспечению сбалансированности бюджетов</t>
  </si>
  <si>
    <t>Физическая культура и спорт</t>
  </si>
  <si>
    <t>1105</t>
  </si>
  <si>
    <t>расходы на выплаты  персоналу в целях обеспечения выполнения функций государственными (муниципальными)органами</t>
  </si>
  <si>
    <t>Расходы на выплаты персоналу государственных(муниципальных)органов</t>
  </si>
  <si>
    <t>Объем поступлений доходов в бюджет сельской администрации муниципального образования Камлакское сельское поселение в 2018году</t>
  </si>
  <si>
    <t>Распределение
бюджетных ассигнований по разделам, подразделам классификации расходов бюджета                                                               сельской администрации муниципального образования Камлакское сельское поселение на 2018 год</t>
  </si>
  <si>
    <t>Ведомственная структура расходов бюджета сельской администрации муниципального образования Камлакское сельское поселение на 2018 год</t>
  </si>
  <si>
    <t>0</t>
  </si>
  <si>
    <t>2 02 29999 10 0000 151</t>
  </si>
  <si>
    <t xml:space="preserve">Прочие субсидии бюджетам сельских </t>
  </si>
  <si>
    <t>2 02 20000 00 0000 151</t>
  </si>
  <si>
    <t>01 002Ш 11 00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</si>
  <si>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2018 год и на плановый период 2019 и 2020 годов и непрограммных расходов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</si>
  <si>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Камлакское сельское поселение на 2018 год </t>
  </si>
  <si>
    <t>01 0 0 2Ш1100</t>
  </si>
  <si>
    <t>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</si>
  <si>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</si>
  <si>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2018 год</t>
  </si>
  <si>
    <t>07</t>
  </si>
  <si>
    <t>Обеспечение проведения выборов </t>
  </si>
  <si>
    <t xml:space="preserve">01 0 03 S8500 </t>
  </si>
  <si>
    <t>01 0 03 02100</t>
  </si>
  <si>
    <t>01 0 А0 S8500</t>
  </si>
  <si>
    <t>01 0 03 S8500</t>
  </si>
  <si>
    <t>01 0 03 00000</t>
  </si>
  <si>
    <t>369,25</t>
  </si>
  <si>
    <t>ДОРОЖНЫЙ ФОНД</t>
  </si>
  <si>
    <t>09</t>
  </si>
  <si>
    <t>01 0 02 Д1000</t>
  </si>
  <si>
    <t>99,03</t>
  </si>
  <si>
    <t>99 0 00 30000</t>
  </si>
  <si>
    <t>36,11</t>
  </si>
  <si>
    <t>Непраграмное направление деятельности местного самоуправления. Специальные расходы на проведение выборов депутатов сельского поселения</t>
  </si>
  <si>
    <t>Непраграмное направление деятельности местного самоуправления. Специальные расходы на проведение выборов высшего должностного лица сельского поселения</t>
  </si>
  <si>
    <t>99 0 00 20000</t>
  </si>
  <si>
    <t>24,08</t>
  </si>
  <si>
    <t>1,75</t>
  </si>
  <si>
    <t>0409</t>
  </si>
  <si>
    <t>т</t>
  </si>
  <si>
    <t>114,07</t>
  </si>
  <si>
    <t>321,55</t>
  </si>
  <si>
    <t>362,05</t>
  </si>
  <si>
    <t>363,8</t>
  </si>
  <si>
    <t>1 0 03 02100</t>
  </si>
  <si>
    <t>35,2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</si>
  <si>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</si>
  <si>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</si>
  <si>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63,21</t>
  </si>
  <si>
    <t>34,13</t>
  </si>
  <si>
    <t>274,81</t>
  </si>
  <si>
    <t>94,44</t>
  </si>
  <si>
    <t>54,26</t>
  </si>
  <si>
    <t>70,54</t>
  </si>
  <si>
    <t>1,91</t>
  </si>
  <si>
    <t>96,4</t>
  </si>
  <si>
    <t>-55,44</t>
  </si>
  <si>
    <t>Источники финансирования   бюджета муниципального образования Камлакское  на 2018 год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</si>
  <si>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</si>
  <si>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</si>
  <si>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</si>
  <si>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</si>
  <si>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</si>
  <si>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</si>
  <si>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</si>
  <si>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</si>
  <si>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</si>
  <si>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</si>
  <si>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</si>
  <si>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местными бюджетами бюджетами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</si>
  <si>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</si>
  <si>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</si>
  <si>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</si>
  <si>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местными бюджетами  кредитов от кредитных организаций в валюте Российской Федерации</t>
  </si>
  <si>
    <t>000 01 02 02 00 05 0000 810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</si>
  <si>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</si>
  <si>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</si>
  <si>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кредиты, полученные от других бюджетов бюджетной системы РФ  </t>
  </si>
  <si>
    <t>000 01 03 00 00 05 0000 700</t>
  </si>
  <si>
    <t xml:space="preserve">Бюджетные кредиты, полученные от других бюджетов бюджетной системы РФ местными бюджетами  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</si>
  <si>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</si>
  <si>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</si>
  <si>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</si>
  <si>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</si>
  <si>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000 01 03 00 00 05 0000 810</t>
  </si>
  <si>
    <t>-5</t>
  </si>
  <si>
    <t>5</t>
  </si>
  <si>
    <t>100,16</t>
  </si>
  <si>
    <t>880,64</t>
  </si>
  <si>
    <t>780,48</t>
  </si>
  <si>
    <t>380,64</t>
  </si>
  <si>
    <t>2023,29</t>
  </si>
  <si>
    <t>2616,15</t>
  </si>
  <si>
    <t>Приложение 3 к решению  Совета депутатов МО Камлакское сельское поселение №  5/1   от" 19 " февраля 2019 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</si>
  <si>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Приложение 4 к решению  Совета депутатов МО Камлакское сельское поселение № 5/1  от" 19  "   февраля         2019 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</si>
  <si>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Приложение 5 к решению  Совета депутатов МО Камлакское сельское поселение № 5/1  от"19" февраля  2019 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</si>
  <si>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Приложение 6 к решению  Совета депутатов МО Камлакское сельское поселение № 5/1   от" 19 "февраля 2019 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</si>
  <si>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r>
      <rPr>
        <sz val="10"/>
        <rFont val="Times New Roman"/>
        <family val="1"/>
      </rPr>
      <t xml:space="preserve">Приложение 2 к решению  Совета депутатов МО Камлакское сельское поселение №   5/1     от " 19 "  февраля   2019 г "О </t>
    </r>
    <r>
      <rPr>
        <sz val="11"/>
        <rFont val="Times New Roman"/>
        <family val="1"/>
      </rPr>
      <t xml:space="preserve">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</si>
</sst>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0.0000"/>
    <numFmt numFmtId="181" formatCode="0.00000"/>
    <numFmt numFmtId="182" formatCode="0.000000"/>
    <numFmt numFmtId="183" formatCode="[$-FC19]d\ mmmm\ yyyy\ &quot;г.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8"/>
      <name val="Arial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414141"/>
      <name val="Times New Roman"/>
      <family val="1"/>
    </font>
    <font>
      <sz val="16"/>
      <color rgb="FF111111"/>
      <name val="Arial"/>
      <family val="2"/>
    </font>
    <font>
      <b/>
      <sz val="16"/>
      <color rgb="FF1111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5E5E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49" fontId="23" fillId="0" borderId="3">
      <alignment horizontal="center" wrapText="1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9" fillId="26" borderId="4" applyNumberFormat="0" applyAlignment="0" applyProtection="0"/>
    <xf numFmtId="0" fontId="60" fillId="27" borderId="5" applyNumberFormat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28" borderId="10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5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left" vertical="center" wrapText="1"/>
    </xf>
    <xf numFmtId="2" fontId="77" fillId="0" borderId="13" xfId="0" applyNumberFormat="1" applyFont="1" applyFill="1" applyBorder="1" applyAlignment="1">
      <alignment horizontal="righ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Font="1">
      <alignment/>
      <protection/>
    </xf>
    <xf numFmtId="0" fontId="8" fillId="0" borderId="0" xfId="57">
      <alignment/>
      <protection/>
    </xf>
    <xf numFmtId="0" fontId="15" fillId="0" borderId="0" xfId="57" applyFont="1">
      <alignment/>
      <protection/>
    </xf>
    <xf numFmtId="0" fontId="13" fillId="0" borderId="0" xfId="57" applyFont="1" applyFill="1" applyAlignment="1">
      <alignment wrapText="1"/>
      <protection/>
    </xf>
    <xf numFmtId="0" fontId="8" fillId="0" borderId="0" xfId="57" applyAlignment="1">
      <alignment horizontal="center" vertical="center" wrapText="1"/>
      <protection/>
    </xf>
    <xf numFmtId="0" fontId="8" fillId="0" borderId="0" xfId="57" applyAlignment="1">
      <alignment horizontal="justify" vertical="center" wrapText="1"/>
      <protection/>
    </xf>
    <xf numFmtId="0" fontId="8" fillId="0" borderId="0" xfId="57" applyAlignment="1">
      <alignment horizontal="right" vertical="justify"/>
      <protection/>
    </xf>
    <xf numFmtId="0" fontId="13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/>
      <protection/>
    </xf>
    <xf numFmtId="0" fontId="8" fillId="0" borderId="0" xfId="57" applyFont="1" applyAlignment="1">
      <alignment horizontal="left" vertical="justify"/>
      <protection/>
    </xf>
    <xf numFmtId="0" fontId="13" fillId="0" borderId="0" xfId="57" applyFont="1" applyFill="1" applyBorder="1" applyAlignment="1">
      <alignment horizontal="left" vertical="justify" wrapText="1"/>
      <protection/>
    </xf>
    <xf numFmtId="0" fontId="14" fillId="0" borderId="0" xfId="57" applyFont="1" applyAlignment="1">
      <alignment/>
      <protection/>
    </xf>
    <xf numFmtId="0" fontId="14" fillId="0" borderId="0" xfId="57" applyFont="1" applyAlignment="1">
      <alignment horizontal="left" vertical="justify"/>
      <protection/>
    </xf>
    <xf numFmtId="0" fontId="14" fillId="0" borderId="0" xfId="57" applyFont="1" applyAlignment="1">
      <alignment horizontal="right" vertical="justify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>
      <alignment/>
      <protection/>
    </xf>
    <xf numFmtId="0" fontId="3" fillId="0" borderId="0" xfId="57" applyFont="1">
      <alignment/>
      <protection/>
    </xf>
    <xf numFmtId="0" fontId="10" fillId="0" borderId="13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justify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49" fontId="13" fillId="0" borderId="0" xfId="57" applyNumberFormat="1" applyFont="1" applyAlignment="1">
      <alignment horizontal="center"/>
      <protection/>
    </xf>
    <xf numFmtId="0" fontId="10" fillId="0" borderId="0" xfId="57" applyFont="1" applyAlignment="1">
      <alignment horizontal="center" vertical="center"/>
      <protection/>
    </xf>
    <xf numFmtId="49" fontId="10" fillId="0" borderId="0" xfId="57" applyNumberFormat="1" applyFont="1" applyAlignment="1">
      <alignment horizontal="center"/>
      <protection/>
    </xf>
    <xf numFmtId="0" fontId="10" fillId="0" borderId="0" xfId="57" applyFont="1" applyAlignment="1">
      <alignment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8" fillId="0" borderId="0" xfId="57" applyAlignment="1">
      <alignment/>
      <protection/>
    </xf>
    <xf numFmtId="0" fontId="12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 horizontal="center" vertical="top" wrapText="1"/>
      <protection/>
    </xf>
    <xf numFmtId="0" fontId="12" fillId="0" borderId="0" xfId="57" applyFont="1" applyAlignment="1">
      <alignment horizontal="center" wrapText="1"/>
      <protection/>
    </xf>
    <xf numFmtId="49" fontId="10" fillId="0" borderId="13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0" fontId="10" fillId="0" borderId="13" xfId="57" applyFont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Border="1" applyAlignment="1">
      <alignment horizontal="righ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49" fontId="3" fillId="0" borderId="13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1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Border="1" applyAlignment="1">
      <alignment horizontal="center"/>
      <protection/>
    </xf>
    <xf numFmtId="0" fontId="10" fillId="0" borderId="13" xfId="0" applyFont="1" applyFill="1" applyBorder="1" applyAlignment="1">
      <alignment horizontal="left" vertical="center" wrapText="1"/>
    </xf>
    <xf numFmtId="1" fontId="77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wrapText="1"/>
    </xf>
    <xf numFmtId="0" fontId="80" fillId="0" borderId="13" xfId="0" applyFont="1" applyFill="1" applyBorder="1" applyAlignment="1">
      <alignment horizontal="justify"/>
    </xf>
    <xf numFmtId="0" fontId="66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3" xfId="57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7" applyNumberFormat="1" applyFont="1" applyAlignment="1">
      <alignment horizontal="center" vertical="center"/>
      <protection/>
    </xf>
    <xf numFmtId="2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79" fillId="33" borderId="13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2" fontId="78" fillId="0" borderId="13" xfId="0" applyNumberFormat="1" applyFont="1" applyFill="1" applyBorder="1" applyAlignment="1">
      <alignment horizontal="right" vertical="center"/>
    </xf>
    <xf numFmtId="2" fontId="77" fillId="0" borderId="13" xfId="0" applyNumberFormat="1" applyFont="1" applyFill="1" applyBorder="1" applyAlignment="1">
      <alignment horizontal="right" vertical="center"/>
    </xf>
    <xf numFmtId="2" fontId="78" fillId="0" borderId="13" xfId="0" applyNumberFormat="1" applyFont="1" applyFill="1" applyBorder="1" applyAlignment="1">
      <alignment horizontal="right"/>
    </xf>
    <xf numFmtId="2" fontId="10" fillId="0" borderId="13" xfId="57" applyNumberFormat="1" applyFont="1" applyBorder="1" applyAlignment="1">
      <alignment horizontal="right" vertical="center"/>
      <protection/>
    </xf>
    <xf numFmtId="2" fontId="78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left" vertical="center" wrapText="1"/>
    </xf>
    <xf numFmtId="49" fontId="84" fillId="0" borderId="13" xfId="0" applyNumberFormat="1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wrapText="1"/>
    </xf>
    <xf numFmtId="49" fontId="86" fillId="0" borderId="13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left" vertical="center" wrapText="1"/>
    </xf>
    <xf numFmtId="0" fontId="84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left" wrapText="1"/>
    </xf>
    <xf numFmtId="0" fontId="84" fillId="0" borderId="13" xfId="57" applyFont="1" applyFill="1" applyBorder="1" applyAlignment="1">
      <alignment horizontal="center" vertical="center" wrapText="1"/>
      <protection/>
    </xf>
    <xf numFmtId="0" fontId="82" fillId="0" borderId="13" xfId="57" applyNumberFormat="1" applyFont="1" applyFill="1" applyBorder="1" applyAlignment="1">
      <alignment vertical="center" wrapText="1"/>
      <protection/>
    </xf>
    <xf numFmtId="49" fontId="10" fillId="33" borderId="13" xfId="57" applyNumberFormat="1" applyFont="1" applyFill="1" applyBorder="1" applyAlignment="1">
      <alignment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5" fillId="33" borderId="13" xfId="0" applyFont="1" applyFill="1" applyBorder="1" applyAlignment="1">
      <alignment vertical="top" wrapText="1"/>
    </xf>
    <xf numFmtId="0" fontId="78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84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0" borderId="13" xfId="0" applyFont="1" applyFill="1" applyBorder="1" applyAlignment="1">
      <alignment vertical="top" wrapText="1"/>
    </xf>
    <xf numFmtId="49" fontId="84" fillId="0" borderId="13" xfId="0" applyNumberFormat="1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6" fillId="0" borderId="0" xfId="0" applyFont="1" applyBorder="1" applyAlignment="1">
      <alignment/>
    </xf>
    <xf numFmtId="0" fontId="86" fillId="0" borderId="13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86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49" fontId="78" fillId="0" borderId="18" xfId="0" applyNumberFormat="1" applyFont="1" applyFill="1" applyBorder="1" applyAlignment="1">
      <alignment horizontal="center" vertical="center"/>
    </xf>
    <xf numFmtId="2" fontId="10" fillId="0" borderId="13" xfId="57" applyNumberFormat="1" applyFont="1" applyBorder="1" applyAlignment="1">
      <alignment horizontal="center" vertical="center" wrapText="1"/>
      <protection/>
    </xf>
    <xf numFmtId="2" fontId="3" fillId="0" borderId="13" xfId="57" applyNumberFormat="1" applyFont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>
      <alignment horizontal="right" wrapText="1"/>
      <protection/>
    </xf>
    <xf numFmtId="2" fontId="78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77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right" vertical="center"/>
    </xf>
    <xf numFmtId="2" fontId="84" fillId="0" borderId="13" xfId="0" applyNumberFormat="1" applyFont="1" applyFill="1" applyBorder="1" applyAlignment="1">
      <alignment horizontal="center" vertical="center"/>
    </xf>
    <xf numFmtId="2" fontId="86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71" fontId="84" fillId="33" borderId="13" xfId="77" applyNumberFormat="1" applyFont="1" applyFill="1" applyBorder="1" applyAlignment="1">
      <alignment horizontal="center" vertical="center" wrapText="1"/>
    </xf>
    <xf numFmtId="171" fontId="86" fillId="33" borderId="13" xfId="77" applyNumberFormat="1" applyFont="1" applyFill="1" applyBorder="1" applyAlignment="1">
      <alignment horizontal="center" vertical="center" wrapText="1"/>
    </xf>
    <xf numFmtId="49" fontId="10" fillId="0" borderId="13" xfId="57" applyNumberFormat="1" applyFont="1" applyFill="1" applyBorder="1" applyAlignment="1">
      <alignment horizontal="center" vertical="center" wrapText="1"/>
      <protection/>
    </xf>
    <xf numFmtId="49" fontId="15" fillId="0" borderId="13" xfId="57" applyNumberFormat="1" applyFont="1" applyBorder="1" applyAlignment="1">
      <alignment horizontal="center" vertical="center"/>
      <protection/>
    </xf>
    <xf numFmtId="49" fontId="26" fillId="0" borderId="13" xfId="57" applyNumberFormat="1" applyFont="1" applyBorder="1" applyAlignment="1">
      <alignment horizontal="center"/>
      <protection/>
    </xf>
    <xf numFmtId="0" fontId="27" fillId="0" borderId="13" xfId="57" applyFont="1" applyBorder="1">
      <alignment/>
      <protection/>
    </xf>
    <xf numFmtId="0" fontId="27" fillId="0" borderId="13" xfId="57" applyFont="1" applyBorder="1" applyAlignment="1">
      <alignment wrapText="1"/>
      <protection/>
    </xf>
    <xf numFmtId="49" fontId="26" fillId="0" borderId="13" xfId="57" applyNumberFormat="1" applyFont="1" applyBorder="1" applyAlignment="1">
      <alignment horizontal="center" vertical="center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49" fontId="10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Fill="1" applyBorder="1" applyAlignment="1" applyProtection="1">
      <alignment horizontal="center" wrapText="1"/>
      <protection locked="0"/>
    </xf>
    <xf numFmtId="2" fontId="3" fillId="0" borderId="13" xfId="57" applyNumberFormat="1" applyFont="1" applyBorder="1" applyAlignment="1">
      <alignment horizontal="center" vertical="center"/>
      <protection/>
    </xf>
    <xf numFmtId="49" fontId="3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2" fontId="3" fillId="0" borderId="13" xfId="57" applyNumberFormat="1" applyFont="1" applyBorder="1" applyAlignment="1" applyProtection="1">
      <alignment horizontal="center" vertical="center"/>
      <protection locked="0"/>
    </xf>
    <xf numFmtId="49" fontId="15" fillId="0" borderId="13" xfId="57" applyNumberFormat="1" applyFont="1" applyBorder="1" applyAlignment="1">
      <alignment horizontal="center"/>
      <protection/>
    </xf>
    <xf numFmtId="2" fontId="10" fillId="0" borderId="13" xfId="57" applyNumberFormat="1" applyFont="1" applyFill="1" applyBorder="1" applyAlignment="1">
      <alignment horizontal="center" wrapText="1"/>
      <protection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right" vertical="center" wrapText="1"/>
      <protection/>
    </xf>
    <xf numFmtId="49" fontId="3" fillId="33" borderId="13" xfId="57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/>
    </xf>
    <xf numFmtId="0" fontId="87" fillId="0" borderId="19" xfId="0" applyFont="1" applyBorder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49" fontId="78" fillId="0" borderId="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84" fillId="34" borderId="20" xfId="0" applyNumberFormat="1" applyFont="1" applyFill="1" applyBorder="1" applyAlignment="1">
      <alignment horizontal="left" wrapText="1"/>
    </xf>
    <xf numFmtId="49" fontId="78" fillId="0" borderId="20" xfId="0" applyNumberFormat="1" applyFont="1" applyFill="1" applyBorder="1" applyAlignment="1">
      <alignment horizontal="left" wrapText="1"/>
    </xf>
    <xf numFmtId="49" fontId="78" fillId="0" borderId="20" xfId="0" applyNumberFormat="1" applyFont="1" applyFill="1" applyBorder="1" applyAlignment="1">
      <alignment horizontal="center" vertical="center" wrapText="1"/>
    </xf>
    <xf numFmtId="49" fontId="78" fillId="0" borderId="20" xfId="0" applyNumberFormat="1" applyFont="1" applyFill="1" applyBorder="1" applyAlignment="1">
      <alignment horizontal="left" vertical="center" wrapText="1"/>
    </xf>
    <xf numFmtId="49" fontId="84" fillId="34" borderId="20" xfId="0" applyNumberFormat="1" applyFont="1" applyFill="1" applyBorder="1" applyAlignment="1">
      <alignment horizontal="center" vertical="center" wrapText="1"/>
    </xf>
    <xf numFmtId="49" fontId="84" fillId="0" borderId="20" xfId="0" applyNumberFormat="1" applyFont="1" applyFill="1" applyBorder="1" applyAlignment="1">
      <alignment horizontal="center" vertical="center" wrapText="1"/>
    </xf>
    <xf numFmtId="49" fontId="84" fillId="0" borderId="20" xfId="0" applyNumberFormat="1" applyFont="1" applyFill="1" applyBorder="1" applyAlignment="1">
      <alignment horizontal="left" wrapText="1"/>
    </xf>
    <xf numFmtId="0" fontId="3" fillId="0" borderId="16" xfId="57" applyFont="1" applyFill="1" applyBorder="1" applyAlignment="1">
      <alignment horizontal="left" vertical="center" wrapText="1"/>
      <protection/>
    </xf>
    <xf numFmtId="0" fontId="28" fillId="0" borderId="13" xfId="0" applyFont="1" applyFill="1" applyBorder="1" applyAlignment="1">
      <alignment vertical="top" wrapText="1"/>
    </xf>
    <xf numFmtId="0" fontId="82" fillId="0" borderId="1" xfId="33" applyNumberFormat="1" applyFont="1" applyProtection="1">
      <alignment horizontal="left" wrapText="1" indent="2"/>
      <protection/>
    </xf>
    <xf numFmtId="49" fontId="82" fillId="0" borderId="2" xfId="34" applyFont="1" applyAlignment="1" applyProtection="1">
      <alignment horizontal="center" vertical="center"/>
      <protection/>
    </xf>
    <xf numFmtId="0" fontId="9" fillId="0" borderId="0" xfId="57" applyFont="1" applyFill="1" applyAlignment="1">
      <alignment vertical="top"/>
      <protection/>
    </xf>
    <xf numFmtId="0" fontId="9" fillId="0" borderId="0" xfId="57" applyFont="1" applyFill="1" applyAlignment="1">
      <alignment vertical="top" wrapText="1"/>
      <protection/>
    </xf>
    <xf numFmtId="0" fontId="9" fillId="0" borderId="0" xfId="57" applyFont="1" applyFill="1" applyAlignment="1">
      <alignment horizontal="right" vertical="top" wrapText="1"/>
      <protection/>
    </xf>
    <xf numFmtId="0" fontId="9" fillId="0" borderId="0" xfId="57" applyFont="1" applyFill="1" applyAlignment="1">
      <alignment horizontal="right" vertical="top"/>
      <protection/>
    </xf>
    <xf numFmtId="171" fontId="9" fillId="0" borderId="0" xfId="74" applyFont="1" applyFill="1" applyAlignment="1">
      <alignment vertical="top"/>
    </xf>
    <xf numFmtId="0" fontId="10" fillId="0" borderId="13" xfId="57" applyFont="1" applyFill="1" applyBorder="1" applyAlignment="1">
      <alignment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71" fontId="3" fillId="0" borderId="13" xfId="74" applyFont="1" applyFill="1" applyBorder="1" applyAlignment="1">
      <alignment horizontal="center" vertical="center" wrapText="1"/>
    </xf>
    <xf numFmtId="0" fontId="3" fillId="0" borderId="13" xfId="57" applyFont="1" applyFill="1" applyBorder="1" applyAlignment="1">
      <alignment vertical="top"/>
      <protection/>
    </xf>
    <xf numFmtId="49" fontId="10" fillId="0" borderId="13" xfId="57" applyNumberFormat="1" applyFont="1" applyFill="1" applyBorder="1" applyAlignment="1">
      <alignment vertical="top"/>
      <protection/>
    </xf>
    <xf numFmtId="174" fontId="3" fillId="0" borderId="13" xfId="78" applyNumberFormat="1" applyFont="1" applyFill="1" applyBorder="1" applyAlignment="1">
      <alignment horizontal="center"/>
    </xf>
    <xf numFmtId="0" fontId="3" fillId="0" borderId="13" xfId="57" applyFont="1" applyFill="1" applyBorder="1" applyAlignment="1">
      <alignment horizontal="justify" vertical="top"/>
      <protection/>
    </xf>
    <xf numFmtId="49" fontId="3" fillId="0" borderId="13" xfId="61" applyNumberFormat="1" applyFont="1" applyFill="1" applyBorder="1" applyAlignment="1">
      <alignment horizontal="center" vertical="center"/>
      <protection/>
    </xf>
    <xf numFmtId="174" fontId="3" fillId="0" borderId="13" xfId="78" applyNumberFormat="1" applyFont="1" applyFill="1" applyBorder="1" applyAlignment="1">
      <alignment horizontal="center" vertical="center"/>
    </xf>
    <xf numFmtId="0" fontId="10" fillId="0" borderId="13" xfId="57" applyFont="1" applyFill="1" applyBorder="1" applyAlignment="1">
      <alignment horizontal="justify" vertical="top"/>
      <protection/>
    </xf>
    <xf numFmtId="49" fontId="10" fillId="0" borderId="13" xfId="61" applyNumberFormat="1" applyFont="1" applyFill="1" applyBorder="1" applyAlignment="1">
      <alignment horizontal="center" vertical="center"/>
      <protection/>
    </xf>
    <xf numFmtId="174" fontId="3" fillId="0" borderId="13" xfId="74" applyNumberFormat="1" applyFont="1" applyFill="1" applyBorder="1" applyAlignment="1">
      <alignment horizontal="center" vertical="center"/>
    </xf>
    <xf numFmtId="0" fontId="3" fillId="0" borderId="13" xfId="57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horizontal="justify" vertical="top" wrapText="1"/>
      <protection/>
    </xf>
    <xf numFmtId="0" fontId="10" fillId="33" borderId="13" xfId="57" applyFont="1" applyFill="1" applyBorder="1" applyAlignment="1">
      <alignment horizontal="justify" vertical="top"/>
      <protection/>
    </xf>
    <xf numFmtId="174" fontId="10" fillId="0" borderId="13" xfId="74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4" fillId="0" borderId="0" xfId="57" applyFont="1" applyAlignment="1">
      <alignment horizontal="center" vertical="justify"/>
      <protection/>
    </xf>
    <xf numFmtId="0" fontId="3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/>
      <protection/>
    </xf>
    <xf numFmtId="0" fontId="22" fillId="0" borderId="0" xfId="57" applyFont="1" applyAlignment="1">
      <alignment horizontal="left" vertical="top" wrapText="1"/>
      <protection/>
    </xf>
    <xf numFmtId="0" fontId="9" fillId="0" borderId="0" xfId="57" applyFont="1" applyAlignment="1">
      <alignment horizontal="left" vertical="top" wrapText="1"/>
      <protection/>
    </xf>
    <xf numFmtId="0" fontId="13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0" xfId="57" applyFont="1" applyFill="1" applyAlignment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 2" xfId="60"/>
    <cellStyle name="Обычный_все приложения_все приложения 20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перечис.11" xfId="70"/>
    <cellStyle name="Тысячи_перечис.11" xfId="71"/>
    <cellStyle name="Comma" xfId="72"/>
    <cellStyle name="Comma [0]" xfId="73"/>
    <cellStyle name="Финансовый 2" xfId="74"/>
    <cellStyle name="Финансовый 2 2" xfId="75"/>
    <cellStyle name="Финансовый 2 2 2" xfId="76"/>
    <cellStyle name="Финансовый 3" xfId="77"/>
    <cellStyle name="Финансовый_все приложения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0</xdr:rowOff>
    </xdr:from>
    <xdr:to>
      <xdr:col>3</xdr:col>
      <xdr:colOff>0</xdr:colOff>
      <xdr:row>0</xdr:row>
      <xdr:rowOff>647700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" y="0"/>
          <a:ext cx="61150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 к решению  Совета депутатов МО Камлакское сельское поселение №5/1   от"  19 " февраля 2019 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5"/>
  <sheetViews>
    <sheetView tabSelected="1" zoomScaleSheetLayoutView="70" zoomScalePageLayoutView="0" workbookViewId="0" topLeftCell="A1">
      <selection activeCell="A2" sqref="A2:F2"/>
    </sheetView>
  </sheetViews>
  <sheetFormatPr defaultColWidth="9.140625" defaultRowHeight="15"/>
  <cols>
    <col min="1" max="1" width="11.57421875" style="24" customWidth="1"/>
    <col min="2" max="2" width="30.421875" style="27" customWidth="1"/>
    <col min="3" max="3" width="65.140625" style="28" customWidth="1"/>
    <col min="4" max="4" width="16.140625" style="28" customWidth="1"/>
    <col min="5" max="5" width="11.7109375" style="28" customWidth="1"/>
    <col min="6" max="6" width="14.8515625" style="27" customWidth="1"/>
    <col min="7" max="10" width="9.140625" style="24" customWidth="1"/>
    <col min="11" max="16384" width="9.140625" style="24" customWidth="1"/>
  </cols>
  <sheetData>
    <row r="1" spans="2:6" s="20" customFormat="1" ht="68.25" customHeight="1">
      <c r="B1" s="51"/>
      <c r="C1" s="224" t="s">
        <v>259</v>
      </c>
      <c r="D1" s="225"/>
      <c r="E1" s="225"/>
      <c r="F1" s="225"/>
    </row>
    <row r="2" spans="1:6" s="22" customFormat="1" ht="41.25" customHeight="1">
      <c r="A2" s="222" t="s">
        <v>167</v>
      </c>
      <c r="B2" s="223"/>
      <c r="C2" s="223"/>
      <c r="D2" s="223"/>
      <c r="E2" s="223"/>
      <c r="F2" s="223"/>
    </row>
    <row r="3" spans="1:6" s="20" customFormat="1" ht="15.75" customHeight="1">
      <c r="A3" s="50"/>
      <c r="B3" s="49"/>
      <c r="C3" s="48"/>
      <c r="D3" s="48"/>
      <c r="E3" s="48"/>
      <c r="F3" s="47" t="s">
        <v>24</v>
      </c>
    </row>
    <row r="4" spans="1:6" s="22" customFormat="1" ht="80.25" customHeight="1">
      <c r="A4" s="37" t="s">
        <v>57</v>
      </c>
      <c r="B4" s="37" t="s">
        <v>56</v>
      </c>
      <c r="C4" s="37" t="s">
        <v>55</v>
      </c>
      <c r="D4" s="37" t="s">
        <v>146</v>
      </c>
      <c r="E4" s="37" t="s">
        <v>147</v>
      </c>
      <c r="F4" s="37" t="s">
        <v>148</v>
      </c>
    </row>
    <row r="5" spans="1:6" s="46" customFormat="1" ht="18.75">
      <c r="A5" s="39">
        <v>1</v>
      </c>
      <c r="B5" s="39">
        <v>2</v>
      </c>
      <c r="C5" s="40">
        <v>3</v>
      </c>
      <c r="D5" s="40"/>
      <c r="E5" s="40"/>
      <c r="F5" s="39">
        <v>5</v>
      </c>
    </row>
    <row r="6" spans="1:6" s="22" customFormat="1" ht="18.75">
      <c r="A6" s="68"/>
      <c r="B6" s="37" t="s">
        <v>54</v>
      </c>
      <c r="C6" s="38" t="s">
        <v>53</v>
      </c>
      <c r="D6" s="147">
        <f>D7+D16</f>
        <v>382</v>
      </c>
      <c r="E6" s="147">
        <f>E7+E16</f>
        <v>54.1</v>
      </c>
      <c r="F6" s="69">
        <f>F7+F16</f>
        <v>551.6</v>
      </c>
    </row>
    <row r="7" spans="1:6" s="22" customFormat="1" ht="18.75">
      <c r="A7" s="68"/>
      <c r="B7" s="37"/>
      <c r="C7" s="40" t="s">
        <v>52</v>
      </c>
      <c r="D7" s="147">
        <f>D8+D9+D11+D14</f>
        <v>382</v>
      </c>
      <c r="E7" s="146">
        <f>E8+E10+E12</f>
        <v>54.1</v>
      </c>
      <c r="F7" s="69">
        <f>F8+F9+F11+F14</f>
        <v>509.1</v>
      </c>
    </row>
    <row r="8" spans="1:6" s="22" customFormat="1" ht="18.75">
      <c r="A8" s="68">
        <v>182</v>
      </c>
      <c r="B8" s="45" t="s">
        <v>51</v>
      </c>
      <c r="C8" s="40" t="s">
        <v>50</v>
      </c>
      <c r="D8" s="146">
        <v>20</v>
      </c>
      <c r="E8" s="39">
        <v>15.1</v>
      </c>
      <c r="F8" s="70">
        <f>D8+E8</f>
        <v>35.1</v>
      </c>
    </row>
    <row r="9" spans="1:6" s="44" customFormat="1" ht="18.75">
      <c r="A9" s="68">
        <v>182</v>
      </c>
      <c r="B9" s="37" t="s">
        <v>49</v>
      </c>
      <c r="C9" s="38" t="s">
        <v>48</v>
      </c>
      <c r="D9" s="147">
        <f>D10</f>
        <v>14</v>
      </c>
      <c r="E9" s="37">
        <v>0</v>
      </c>
      <c r="F9" s="69">
        <f>F10</f>
        <v>17</v>
      </c>
    </row>
    <row r="10" spans="1:6" s="22" customFormat="1" ht="18.75">
      <c r="A10" s="68">
        <v>182</v>
      </c>
      <c r="B10" s="39" t="s">
        <v>47</v>
      </c>
      <c r="C10" s="40" t="s">
        <v>46</v>
      </c>
      <c r="D10" s="146">
        <v>14</v>
      </c>
      <c r="E10" s="39">
        <v>3</v>
      </c>
      <c r="F10" s="70">
        <f>D10+E10</f>
        <v>17</v>
      </c>
    </row>
    <row r="11" spans="1:6" s="44" customFormat="1" ht="18.75">
      <c r="A11" s="68">
        <v>182</v>
      </c>
      <c r="B11" s="37" t="s">
        <v>45</v>
      </c>
      <c r="C11" s="38" t="s">
        <v>44</v>
      </c>
      <c r="D11" s="147">
        <f>D12+D13</f>
        <v>348</v>
      </c>
      <c r="E11" s="147">
        <f>E12+E13</f>
        <v>109</v>
      </c>
      <c r="F11" s="69">
        <f>F12+F13</f>
        <v>457</v>
      </c>
    </row>
    <row r="12" spans="1:6" s="44" customFormat="1" ht="18.75">
      <c r="A12" s="68">
        <v>182</v>
      </c>
      <c r="B12" s="39" t="s">
        <v>43</v>
      </c>
      <c r="C12" s="40" t="s">
        <v>42</v>
      </c>
      <c r="D12" s="146">
        <v>18</v>
      </c>
      <c r="E12" s="39">
        <v>36</v>
      </c>
      <c r="F12" s="70">
        <f>D12+E12</f>
        <v>54</v>
      </c>
    </row>
    <row r="13" spans="1:6" s="22" customFormat="1" ht="18.75">
      <c r="A13" s="68">
        <v>182</v>
      </c>
      <c r="B13" s="39" t="s">
        <v>41</v>
      </c>
      <c r="C13" s="40" t="s">
        <v>40</v>
      </c>
      <c r="D13" s="146">
        <v>330</v>
      </c>
      <c r="E13" s="146">
        <v>73</v>
      </c>
      <c r="F13" s="70">
        <f>D13+E13</f>
        <v>403</v>
      </c>
    </row>
    <row r="14" spans="1:6" s="44" customFormat="1" ht="18.75" customHeight="1" hidden="1">
      <c r="A14" s="68">
        <v>182</v>
      </c>
      <c r="B14" s="37" t="s">
        <v>39</v>
      </c>
      <c r="C14" s="38" t="s">
        <v>38</v>
      </c>
      <c r="D14" s="147">
        <v>0</v>
      </c>
      <c r="E14" s="37"/>
      <c r="F14" s="69">
        <v>0</v>
      </c>
    </row>
    <row r="15" spans="1:6" s="44" customFormat="1" ht="56.25" customHeight="1" hidden="1">
      <c r="A15" s="68">
        <v>182</v>
      </c>
      <c r="B15" s="37" t="s">
        <v>37</v>
      </c>
      <c r="C15" s="38" t="s">
        <v>36</v>
      </c>
      <c r="D15" s="147"/>
      <c r="E15" s="37"/>
      <c r="F15" s="69"/>
    </row>
    <row r="16" spans="1:6" s="22" customFormat="1" ht="18.75">
      <c r="A16" s="66"/>
      <c r="B16" s="39"/>
      <c r="C16" s="40" t="s">
        <v>35</v>
      </c>
      <c r="D16" s="147">
        <f>D17+D19</f>
        <v>0</v>
      </c>
      <c r="E16" s="39">
        <v>0</v>
      </c>
      <c r="F16" s="69">
        <f>F17+F19</f>
        <v>42.5</v>
      </c>
    </row>
    <row r="17" spans="1:6" s="44" customFormat="1" ht="56.25">
      <c r="A17" s="39">
        <v>801</v>
      </c>
      <c r="B17" s="37" t="s">
        <v>34</v>
      </c>
      <c r="C17" s="38" t="s">
        <v>33</v>
      </c>
      <c r="D17" s="147">
        <v>0</v>
      </c>
      <c r="E17" s="37">
        <f>E18</f>
        <v>42.5</v>
      </c>
      <c r="F17" s="69">
        <f>F18</f>
        <v>42.5</v>
      </c>
    </row>
    <row r="18" spans="1:6" s="44" customFormat="1" ht="112.5">
      <c r="A18" s="39">
        <v>801</v>
      </c>
      <c r="B18" s="198" t="s">
        <v>209</v>
      </c>
      <c r="C18" s="197" t="s">
        <v>208</v>
      </c>
      <c r="D18" s="147">
        <v>0</v>
      </c>
      <c r="E18" s="111">
        <v>42.5</v>
      </c>
      <c r="F18" s="69">
        <f>D18+E18</f>
        <v>42.5</v>
      </c>
    </row>
    <row r="19" spans="1:6" s="44" customFormat="1" ht="18.75" hidden="1">
      <c r="A19" s="67">
        <v>801</v>
      </c>
      <c r="B19" s="37" t="s">
        <v>32</v>
      </c>
      <c r="C19" s="38" t="s">
        <v>31</v>
      </c>
      <c r="D19" s="147"/>
      <c r="E19" s="37"/>
      <c r="F19" s="69"/>
    </row>
    <row r="20" spans="1:6" s="44" customFormat="1" ht="19.5" customHeight="1" hidden="1">
      <c r="A20" s="60">
        <v>801</v>
      </c>
      <c r="B20" s="111" t="s">
        <v>70</v>
      </c>
      <c r="C20" s="112" t="s">
        <v>71</v>
      </c>
      <c r="D20" s="147"/>
      <c r="E20" s="111"/>
      <c r="F20" s="69"/>
    </row>
    <row r="21" spans="1:6" s="43" customFormat="1" ht="18.75">
      <c r="A21" s="67">
        <v>801</v>
      </c>
      <c r="B21" s="37" t="s">
        <v>30</v>
      </c>
      <c r="C21" s="38" t="s">
        <v>29</v>
      </c>
      <c r="D21" s="147">
        <f>D22</f>
        <v>1346.8</v>
      </c>
      <c r="E21" s="147">
        <f>E22+E35</f>
        <v>683.61</v>
      </c>
      <c r="F21" s="69">
        <f>F22</f>
        <v>2030.41</v>
      </c>
    </row>
    <row r="22" spans="1:6" s="41" customFormat="1" ht="37.5">
      <c r="A22" s="67">
        <v>801</v>
      </c>
      <c r="B22" s="37" t="s">
        <v>28</v>
      </c>
      <c r="C22" s="38" t="s">
        <v>27</v>
      </c>
      <c r="D22" s="147">
        <f>D23+D28+D31</f>
        <v>1346.8</v>
      </c>
      <c r="E22" s="147">
        <f>E23+E28+E31+E26</f>
        <v>404.45</v>
      </c>
      <c r="F22" s="69">
        <f>F23+F28+F31+F35</f>
        <v>2030.41</v>
      </c>
    </row>
    <row r="23" spans="1:6" s="41" customFormat="1" ht="37.5">
      <c r="A23" s="60">
        <v>801</v>
      </c>
      <c r="B23" s="39" t="s">
        <v>142</v>
      </c>
      <c r="C23" s="40" t="s">
        <v>125</v>
      </c>
      <c r="D23" s="146">
        <f aca="true" t="shared" si="0" ref="D23:F24">D24</f>
        <v>1296</v>
      </c>
      <c r="E23" s="168" t="str">
        <f t="shared" si="0"/>
        <v>0</v>
      </c>
      <c r="F23" s="70">
        <f t="shared" si="0"/>
        <v>1296</v>
      </c>
    </row>
    <row r="24" spans="1:6" s="41" customFormat="1" ht="37.5">
      <c r="A24" s="60">
        <v>801</v>
      </c>
      <c r="B24" s="39" t="s">
        <v>141</v>
      </c>
      <c r="C24" s="40" t="s">
        <v>126</v>
      </c>
      <c r="D24" s="146">
        <f t="shared" si="0"/>
        <v>1296</v>
      </c>
      <c r="E24" s="168" t="str">
        <f t="shared" si="0"/>
        <v>0</v>
      </c>
      <c r="F24" s="70">
        <f t="shared" si="0"/>
        <v>1296</v>
      </c>
    </row>
    <row r="25" spans="1:7" s="41" customFormat="1" ht="37.5">
      <c r="A25" s="60">
        <v>801</v>
      </c>
      <c r="B25" s="39" t="s">
        <v>138</v>
      </c>
      <c r="C25" s="40" t="s">
        <v>137</v>
      </c>
      <c r="D25" s="146">
        <v>1296</v>
      </c>
      <c r="E25" s="168" t="s">
        <v>170</v>
      </c>
      <c r="F25" s="70">
        <f>D25+E25</f>
        <v>1296</v>
      </c>
      <c r="G25" s="42"/>
    </row>
    <row r="26" spans="1:7" s="41" customFormat="1" ht="37.5" hidden="1">
      <c r="A26" s="60">
        <v>801</v>
      </c>
      <c r="B26" s="39" t="s">
        <v>159</v>
      </c>
      <c r="C26" s="40" t="s">
        <v>160</v>
      </c>
      <c r="D26" s="146"/>
      <c r="E26" s="168" t="s">
        <v>170</v>
      </c>
      <c r="F26" s="169" t="s">
        <v>170</v>
      </c>
      <c r="G26" s="42"/>
    </row>
    <row r="27" spans="1:7" s="41" customFormat="1" ht="56.25" hidden="1">
      <c r="A27" s="60">
        <v>801</v>
      </c>
      <c r="B27" s="39" t="s">
        <v>161</v>
      </c>
      <c r="C27" s="40" t="s">
        <v>162</v>
      </c>
      <c r="D27" s="146"/>
      <c r="E27" s="168" t="s">
        <v>170</v>
      </c>
      <c r="F27" s="70">
        <v>0</v>
      </c>
      <c r="G27" s="42"/>
    </row>
    <row r="28" spans="1:7" s="41" customFormat="1" ht="37.5">
      <c r="A28" s="60">
        <v>801</v>
      </c>
      <c r="B28" s="39" t="s">
        <v>143</v>
      </c>
      <c r="C28" s="40" t="s">
        <v>127</v>
      </c>
      <c r="D28" s="146">
        <f aca="true" t="shared" si="1" ref="D28:F29">D29</f>
        <v>50.8</v>
      </c>
      <c r="E28" s="168" t="str">
        <f t="shared" si="1"/>
        <v>35,2</v>
      </c>
      <c r="F28" s="70">
        <f t="shared" si="1"/>
        <v>86</v>
      </c>
      <c r="G28" s="42"/>
    </row>
    <row r="29" spans="1:7" s="41" customFormat="1" ht="56.25">
      <c r="A29" s="60">
        <v>801</v>
      </c>
      <c r="B29" s="39" t="s">
        <v>143</v>
      </c>
      <c r="C29" s="40" t="s">
        <v>90</v>
      </c>
      <c r="D29" s="146">
        <f t="shared" si="1"/>
        <v>50.8</v>
      </c>
      <c r="E29" s="168" t="str">
        <f t="shared" si="1"/>
        <v>35,2</v>
      </c>
      <c r="F29" s="70">
        <f t="shared" si="1"/>
        <v>86</v>
      </c>
      <c r="G29" s="42"/>
    </row>
    <row r="30" spans="1:7" s="41" customFormat="1" ht="75">
      <c r="A30" s="60">
        <v>801</v>
      </c>
      <c r="B30" s="39" t="s">
        <v>140</v>
      </c>
      <c r="C30" s="40" t="s">
        <v>139</v>
      </c>
      <c r="D30" s="146">
        <v>50.8</v>
      </c>
      <c r="E30" s="168" t="s">
        <v>207</v>
      </c>
      <c r="F30" s="70">
        <f>D30+E30</f>
        <v>86</v>
      </c>
      <c r="G30" s="42"/>
    </row>
    <row r="31" spans="1:7" s="41" customFormat="1" ht="18.75">
      <c r="A31" s="60">
        <v>801</v>
      </c>
      <c r="B31" s="37" t="s">
        <v>173</v>
      </c>
      <c r="C31" s="38" t="s">
        <v>172</v>
      </c>
      <c r="D31" s="147">
        <f>D36</f>
        <v>0</v>
      </c>
      <c r="E31" s="147" t="str">
        <f>E32</f>
        <v>369,25</v>
      </c>
      <c r="F31" s="69">
        <f>F32</f>
        <v>369.25</v>
      </c>
      <c r="G31" s="42"/>
    </row>
    <row r="32" spans="1:7" s="41" customFormat="1" ht="45" customHeight="1">
      <c r="A32" s="60">
        <v>801</v>
      </c>
      <c r="B32" s="39" t="s">
        <v>171</v>
      </c>
      <c r="C32" s="40" t="s">
        <v>172</v>
      </c>
      <c r="D32" s="146">
        <v>0</v>
      </c>
      <c r="E32" s="168" t="s">
        <v>188</v>
      </c>
      <c r="F32" s="70">
        <f>D32+E32</f>
        <v>369.25</v>
      </c>
      <c r="G32" s="42"/>
    </row>
    <row r="33" spans="1:7" s="41" customFormat="1" ht="0.75" customHeight="1" hidden="1">
      <c r="A33" s="60">
        <v>801</v>
      </c>
      <c r="B33" s="39" t="s">
        <v>149</v>
      </c>
      <c r="C33" s="40" t="s">
        <v>150</v>
      </c>
      <c r="D33" s="146"/>
      <c r="E33" s="146">
        <v>0</v>
      </c>
      <c r="F33" s="70">
        <v>0</v>
      </c>
      <c r="G33" s="42"/>
    </row>
    <row r="34" spans="1:6" s="22" customFormat="1" ht="37.5" customHeight="1" hidden="1">
      <c r="A34" s="60"/>
      <c r="B34" s="37"/>
      <c r="C34" s="38" t="s">
        <v>25</v>
      </c>
      <c r="D34" s="147">
        <v>0</v>
      </c>
      <c r="E34" s="39">
        <v>0</v>
      </c>
      <c r="F34" s="69">
        <v>0</v>
      </c>
    </row>
    <row r="35" spans="1:6" s="22" customFormat="1" ht="34.5" customHeight="1">
      <c r="A35" s="60"/>
      <c r="B35" s="37" t="s">
        <v>145</v>
      </c>
      <c r="C35" s="38" t="s">
        <v>26</v>
      </c>
      <c r="D35" s="147">
        <f>D41</f>
        <v>0</v>
      </c>
      <c r="E35" s="147">
        <f>E36+E37</f>
        <v>279.16</v>
      </c>
      <c r="F35" s="69">
        <f>F36+F37</f>
        <v>279.16</v>
      </c>
    </row>
    <row r="36" spans="1:6" s="22" customFormat="1" ht="37.5" customHeight="1">
      <c r="A36" s="60"/>
      <c r="B36" s="39" t="s">
        <v>144</v>
      </c>
      <c r="C36" s="40" t="s">
        <v>128</v>
      </c>
      <c r="D36" s="146">
        <f>D32</f>
        <v>0</v>
      </c>
      <c r="E36" s="146">
        <v>232.58</v>
      </c>
      <c r="F36" s="70">
        <f>E36+D36</f>
        <v>232.58</v>
      </c>
    </row>
    <row r="37" spans="1:6" s="22" customFormat="1" ht="37.5" customHeight="1" thickBot="1">
      <c r="A37" s="60"/>
      <c r="B37" s="39" t="s">
        <v>178</v>
      </c>
      <c r="C37" s="181" t="s">
        <v>179</v>
      </c>
      <c r="D37" s="146">
        <v>0</v>
      </c>
      <c r="E37" s="146">
        <v>46.58</v>
      </c>
      <c r="F37" s="70">
        <v>46.58</v>
      </c>
    </row>
    <row r="38" spans="1:6" s="22" customFormat="1" ht="32.25" customHeight="1">
      <c r="A38" s="60"/>
      <c r="B38" s="37"/>
      <c r="C38" s="38" t="s">
        <v>25</v>
      </c>
      <c r="D38" s="147">
        <f>D6+D21</f>
        <v>1728.8</v>
      </c>
      <c r="E38" s="147">
        <v>853.21</v>
      </c>
      <c r="F38" s="69">
        <f>F6+F21</f>
        <v>2582.01</v>
      </c>
    </row>
    <row r="39" spans="1:6" s="23" customFormat="1" ht="18">
      <c r="A39" s="36"/>
      <c r="B39" s="35"/>
      <c r="C39" s="35"/>
      <c r="D39" s="221"/>
      <c r="E39" s="221"/>
      <c r="F39" s="34"/>
    </row>
    <row r="40" spans="1:6" ht="12.75" customHeight="1">
      <c r="A40" s="29"/>
      <c r="B40" s="33"/>
      <c r="C40" s="32"/>
      <c r="D40" s="32"/>
      <c r="E40" s="32"/>
      <c r="F40" s="31"/>
    </row>
    <row r="41" spans="1:6" ht="12.75" customHeight="1">
      <c r="A41" s="29"/>
      <c r="B41" s="32"/>
      <c r="C41" s="32"/>
      <c r="D41" s="32"/>
      <c r="E41" s="32"/>
      <c r="F41" s="31"/>
    </row>
    <row r="42" spans="1:6" ht="12.75" customHeight="1">
      <c r="A42" s="29"/>
      <c r="B42" s="33"/>
      <c r="C42" s="32"/>
      <c r="D42" s="32"/>
      <c r="E42" s="32"/>
      <c r="F42" s="31"/>
    </row>
    <row r="43" spans="1:6" ht="12.75">
      <c r="A43" s="29"/>
      <c r="B43" s="32" t="s">
        <v>201</v>
      </c>
      <c r="C43" s="32"/>
      <c r="D43" s="32"/>
      <c r="E43" s="32"/>
      <c r="F43" s="31"/>
    </row>
    <row r="44" spans="1:6" ht="26.25" customHeight="1">
      <c r="A44" s="29"/>
      <c r="B44" s="30"/>
      <c r="C44" s="30"/>
      <c r="D44" s="30"/>
      <c r="E44" s="30"/>
      <c r="F44" s="30"/>
    </row>
    <row r="45" ht="12.75">
      <c r="A45" s="29"/>
    </row>
  </sheetData>
  <sheetProtection/>
  <mergeCells count="2">
    <mergeCell ref="A2:F2"/>
    <mergeCell ref="C1:F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18.8515625" style="24" customWidth="1"/>
    <col min="4" max="4" width="15.7109375" style="24" customWidth="1"/>
    <col min="5" max="5" width="18.28125" style="24" customWidth="1"/>
    <col min="6" max="16384" width="9.140625" style="24" customWidth="1"/>
  </cols>
  <sheetData>
    <row r="1" spans="1:10" ht="102" customHeight="1">
      <c r="A1" s="19"/>
      <c r="B1" s="19"/>
      <c r="C1" s="226" t="s">
        <v>255</v>
      </c>
      <c r="D1" s="227"/>
      <c r="E1" s="227"/>
      <c r="F1" s="26"/>
      <c r="G1" s="26"/>
      <c r="H1" s="26"/>
      <c r="I1" s="26"/>
      <c r="J1" s="26"/>
    </row>
    <row r="2" spans="1:5" ht="72.75" customHeight="1">
      <c r="A2" s="228" t="s">
        <v>175</v>
      </c>
      <c r="B2" s="228"/>
      <c r="C2" s="228"/>
      <c r="D2" s="228"/>
      <c r="E2" s="228"/>
    </row>
    <row r="3" spans="1:5" ht="21.75" customHeight="1">
      <c r="A3" s="110"/>
      <c r="B3" s="110"/>
      <c r="C3" s="140"/>
      <c r="E3" s="178" t="s">
        <v>24</v>
      </c>
    </row>
    <row r="4" spans="1:5" s="25" customFormat="1" ht="51" customHeight="1">
      <c r="A4" s="125" t="s">
        <v>94</v>
      </c>
      <c r="B4" s="125" t="s">
        <v>92</v>
      </c>
      <c r="C4" s="125" t="s">
        <v>180</v>
      </c>
      <c r="D4" s="165" t="s">
        <v>158</v>
      </c>
      <c r="E4" s="166" t="s">
        <v>148</v>
      </c>
    </row>
    <row r="5" spans="1:5" ht="75">
      <c r="A5" s="122" t="s">
        <v>8</v>
      </c>
      <c r="B5" s="123" t="s">
        <v>151</v>
      </c>
      <c r="C5" s="160">
        <f>C7-C6</f>
        <v>1236.1</v>
      </c>
      <c r="D5" s="163" t="s">
        <v>251</v>
      </c>
      <c r="E5" s="163" t="s">
        <v>253</v>
      </c>
    </row>
    <row r="6" spans="1:5" ht="18.75">
      <c r="A6" s="122">
        <v>99</v>
      </c>
      <c r="B6" s="123" t="s">
        <v>95</v>
      </c>
      <c r="C6" s="160">
        <v>492.7</v>
      </c>
      <c r="D6" s="175" t="s">
        <v>249</v>
      </c>
      <c r="E6" s="175">
        <f>C6+D6</f>
        <v>592.86</v>
      </c>
    </row>
    <row r="7" spans="1:5" ht="18.75">
      <c r="A7" s="124"/>
      <c r="B7" s="179" t="s">
        <v>93</v>
      </c>
      <c r="C7" s="161">
        <v>1728.8</v>
      </c>
      <c r="D7" s="167" t="s">
        <v>250</v>
      </c>
      <c r="E7" s="164" t="s">
        <v>254</v>
      </c>
    </row>
  </sheetData>
  <sheetProtection/>
  <mergeCells count="2">
    <mergeCell ref="C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3"/>
  <sheetViews>
    <sheetView zoomScaleSheetLayoutView="100" zoomScalePageLayoutView="0" workbookViewId="0" topLeftCell="A10">
      <selection activeCell="B4" sqref="B4"/>
    </sheetView>
  </sheetViews>
  <sheetFormatPr defaultColWidth="9.140625" defaultRowHeight="15"/>
  <cols>
    <col min="1" max="1" width="87.140625" style="52" customWidth="1"/>
    <col min="2" max="3" width="16.140625" style="21" customWidth="1"/>
    <col min="4" max="4" width="15.57421875" style="21" customWidth="1"/>
    <col min="5" max="5" width="17.28125" style="20" customWidth="1"/>
    <col min="6" max="16384" width="9.140625" style="24" customWidth="1"/>
  </cols>
  <sheetData>
    <row r="1" spans="2:5" ht="128.25" customHeight="1">
      <c r="B1" s="224" t="s">
        <v>256</v>
      </c>
      <c r="C1" s="224"/>
      <c r="D1" s="224"/>
      <c r="E1" s="224"/>
    </row>
    <row r="2" spans="1:7" ht="79.5" customHeight="1">
      <c r="A2" s="229" t="s">
        <v>168</v>
      </c>
      <c r="B2" s="229"/>
      <c r="C2" s="229"/>
      <c r="D2" s="229"/>
      <c r="E2" s="229"/>
      <c r="F2" s="63"/>
      <c r="G2" s="62"/>
    </row>
    <row r="3" spans="1:7" s="61" customFormat="1" ht="15.75">
      <c r="A3" s="63"/>
      <c r="B3" s="65"/>
      <c r="C3" s="65"/>
      <c r="D3" s="65"/>
      <c r="E3" s="64" t="s">
        <v>24</v>
      </c>
      <c r="F3" s="63"/>
      <c r="G3" s="62"/>
    </row>
    <row r="4" spans="1:5" s="59" customFormat="1" ht="72" customHeight="1">
      <c r="A4" s="39" t="s">
        <v>69</v>
      </c>
      <c r="B4" s="39" t="s">
        <v>68</v>
      </c>
      <c r="C4" s="37" t="s">
        <v>146</v>
      </c>
      <c r="D4" s="37" t="s">
        <v>147</v>
      </c>
      <c r="E4" s="37" t="s">
        <v>148</v>
      </c>
    </row>
    <row r="5" spans="1:5" s="59" customFormat="1" ht="18.75">
      <c r="A5" s="39">
        <v>1</v>
      </c>
      <c r="B5" s="60">
        <v>2</v>
      </c>
      <c r="C5" s="60"/>
      <c r="D5" s="60"/>
      <c r="E5" s="39">
        <v>4</v>
      </c>
    </row>
    <row r="6" spans="1:5" s="73" customFormat="1" ht="18.75">
      <c r="A6" s="71" t="s">
        <v>6</v>
      </c>
      <c r="B6" s="72" t="s">
        <v>67</v>
      </c>
      <c r="C6" s="87">
        <f>SUM(C7:C9)</f>
        <v>1326.2</v>
      </c>
      <c r="D6" s="148">
        <f>D7+D8</f>
        <v>443.84999999999997</v>
      </c>
      <c r="E6" s="87">
        <f>E7+E8</f>
        <v>1781.8899999999999</v>
      </c>
    </row>
    <row r="7" spans="1:5" s="23" customFormat="1" ht="37.5">
      <c r="A7" s="58" t="s">
        <v>66</v>
      </c>
      <c r="B7" s="57" t="s">
        <v>65</v>
      </c>
      <c r="C7" s="106">
        <v>385.13</v>
      </c>
      <c r="D7" s="162" t="s">
        <v>210</v>
      </c>
      <c r="E7" s="106">
        <f>C7+D7</f>
        <v>448.34</v>
      </c>
    </row>
    <row r="8" spans="1:5" s="23" customFormat="1" ht="56.25">
      <c r="A8" s="58" t="s">
        <v>64</v>
      </c>
      <c r="B8" s="162" t="s">
        <v>63</v>
      </c>
      <c r="C8" s="106">
        <v>936.07</v>
      </c>
      <c r="D8" s="162" t="s">
        <v>252</v>
      </c>
      <c r="E8" s="106">
        <f>C8+D8+16.84</f>
        <v>1333.55</v>
      </c>
    </row>
    <row r="9" spans="1:5" s="23" customFormat="1" ht="18.75">
      <c r="A9" s="76" t="s">
        <v>16</v>
      </c>
      <c r="B9" s="57" t="s">
        <v>72</v>
      </c>
      <c r="C9" s="106">
        <v>5</v>
      </c>
      <c r="D9" s="57" t="s">
        <v>170</v>
      </c>
      <c r="E9" s="106">
        <f>C9+D9</f>
        <v>5</v>
      </c>
    </row>
    <row r="10" spans="1:5" s="23" customFormat="1" ht="18.75">
      <c r="A10" s="99" t="s">
        <v>22</v>
      </c>
      <c r="B10" s="72" t="s">
        <v>62</v>
      </c>
      <c r="C10" s="87">
        <f>C11</f>
        <v>50.8</v>
      </c>
      <c r="D10" s="72" t="str">
        <f>D11</f>
        <v>35,2</v>
      </c>
      <c r="E10" s="87">
        <f>E11</f>
        <v>86</v>
      </c>
    </row>
    <row r="11" spans="1:5" s="23" customFormat="1" ht="18.75">
      <c r="A11" s="97" t="s">
        <v>61</v>
      </c>
      <c r="B11" s="57" t="s">
        <v>60</v>
      </c>
      <c r="C11" s="106">
        <v>50.8</v>
      </c>
      <c r="D11" s="57" t="s">
        <v>207</v>
      </c>
      <c r="E11" s="106">
        <f>C11+D11</f>
        <v>86</v>
      </c>
    </row>
    <row r="12" spans="1:5" s="73" customFormat="1" ht="37.5">
      <c r="A12" s="71" t="s">
        <v>18</v>
      </c>
      <c r="B12" s="72" t="s">
        <v>59</v>
      </c>
      <c r="C12" s="87">
        <f>C13</f>
        <v>10</v>
      </c>
      <c r="D12" s="177" t="s">
        <v>170</v>
      </c>
      <c r="E12" s="87">
        <f>E13</f>
        <v>99.63</v>
      </c>
    </row>
    <row r="13" spans="1:5" s="23" customFormat="1" ht="18.75">
      <c r="A13" s="58" t="s">
        <v>23</v>
      </c>
      <c r="B13" s="57" t="s">
        <v>58</v>
      </c>
      <c r="C13" s="106">
        <v>10</v>
      </c>
      <c r="D13" s="57" t="s">
        <v>217</v>
      </c>
      <c r="E13" s="106">
        <v>99.63</v>
      </c>
    </row>
    <row r="14" spans="1:5" s="23" customFormat="1" ht="18.75">
      <c r="A14" s="195" t="s">
        <v>189</v>
      </c>
      <c r="B14" s="72" t="s">
        <v>200</v>
      </c>
      <c r="C14" s="87">
        <v>0</v>
      </c>
      <c r="D14" s="72" t="s">
        <v>192</v>
      </c>
      <c r="E14" s="87">
        <v>99.03</v>
      </c>
    </row>
    <row r="15" spans="1:5" s="23" customFormat="1" ht="18.75">
      <c r="A15" s="195"/>
      <c r="B15" s="72"/>
      <c r="C15" s="87"/>
      <c r="D15" s="72"/>
      <c r="E15" s="87"/>
    </row>
    <row r="16" spans="1:5" s="23" customFormat="1" ht="18.75">
      <c r="A16" s="100" t="s">
        <v>82</v>
      </c>
      <c r="B16" s="72" t="s">
        <v>83</v>
      </c>
      <c r="C16" s="87">
        <f>C18+C17</f>
        <v>80</v>
      </c>
      <c r="D16" s="171">
        <f>D17+D18</f>
        <v>63.4</v>
      </c>
      <c r="E16" s="87">
        <f>E18+E17</f>
        <v>143.4</v>
      </c>
    </row>
    <row r="17" spans="1:5" s="73" customFormat="1" ht="18.75">
      <c r="A17" s="98" t="s">
        <v>84</v>
      </c>
      <c r="B17" s="57" t="s">
        <v>85</v>
      </c>
      <c r="C17" s="106">
        <v>70</v>
      </c>
      <c r="D17" s="176">
        <v>16.25</v>
      </c>
      <c r="E17" s="106">
        <f>C17+D17</f>
        <v>86.25</v>
      </c>
    </row>
    <row r="18" spans="1:5" s="73" customFormat="1" ht="18.75">
      <c r="A18" s="98" t="s">
        <v>89</v>
      </c>
      <c r="B18" s="57" t="s">
        <v>88</v>
      </c>
      <c r="C18" s="106">
        <v>10</v>
      </c>
      <c r="D18" s="170">
        <v>47.15</v>
      </c>
      <c r="E18" s="106">
        <f>C18+D18</f>
        <v>57.15</v>
      </c>
    </row>
    <row r="19" spans="1:5" s="73" customFormat="1" ht="18.75">
      <c r="A19" s="100" t="s">
        <v>163</v>
      </c>
      <c r="B19" s="72" t="s">
        <v>164</v>
      </c>
      <c r="C19" s="106"/>
      <c r="D19" s="172" t="s">
        <v>202</v>
      </c>
      <c r="E19" s="87">
        <v>25.46</v>
      </c>
    </row>
    <row r="20" spans="1:5" s="73" customFormat="1" ht="37.5">
      <c r="A20" s="98" t="s">
        <v>165</v>
      </c>
      <c r="B20" s="57" t="s">
        <v>164</v>
      </c>
      <c r="C20" s="106">
        <v>271.8</v>
      </c>
      <c r="D20" s="173" t="s">
        <v>202</v>
      </c>
      <c r="E20" s="106">
        <f>D20+C20</f>
        <v>385.87</v>
      </c>
    </row>
    <row r="21" spans="1:5" s="73" customFormat="1" ht="28.5" customHeight="1">
      <c r="A21" s="74" t="s">
        <v>20</v>
      </c>
      <c r="B21" s="57"/>
      <c r="C21" s="87">
        <f>C7+C8+C9+C10+C12+C16+C20-10</f>
        <v>1728.8</v>
      </c>
      <c r="D21" s="174">
        <v>880.64</v>
      </c>
      <c r="E21" s="87">
        <f>E19+E16+E14+E12+E10+E9+E8+E7+E20-10.13</f>
        <v>2616.1499999999996</v>
      </c>
    </row>
    <row r="22" spans="1:5" s="23" customFormat="1" ht="18.75">
      <c r="A22" s="74"/>
      <c r="B22" s="75"/>
      <c r="C22" s="55"/>
      <c r="D22" s="55"/>
      <c r="E22" s="89"/>
    </row>
    <row r="23" spans="1:5" s="23" customFormat="1" ht="18.75">
      <c r="A23" s="56"/>
      <c r="B23" s="55"/>
      <c r="C23" s="55"/>
      <c r="D23" s="55"/>
      <c r="E23" s="54"/>
    </row>
    <row r="24" spans="1:5" s="23" customFormat="1" ht="18.75">
      <c r="A24" s="56"/>
      <c r="B24" s="55"/>
      <c r="C24" s="55"/>
      <c r="D24" s="55"/>
      <c r="E24" s="22"/>
    </row>
    <row r="25" spans="1:5" s="23" customFormat="1" ht="18.75">
      <c r="A25" s="56"/>
      <c r="B25" s="55"/>
      <c r="C25" s="55"/>
      <c r="D25" s="55"/>
      <c r="E25" s="22"/>
    </row>
    <row r="26" spans="1:5" s="23" customFormat="1" ht="18.75">
      <c r="A26" s="56"/>
      <c r="B26" s="55"/>
      <c r="C26" s="55"/>
      <c r="D26" s="55"/>
      <c r="E26" s="22"/>
    </row>
    <row r="27" spans="1:5" s="23" customFormat="1" ht="18.75">
      <c r="A27" s="56"/>
      <c r="B27" s="55"/>
      <c r="C27" s="55"/>
      <c r="D27" s="55"/>
      <c r="E27" s="22"/>
    </row>
    <row r="28" spans="1:5" s="23" customFormat="1" ht="18.75">
      <c r="A28" s="56"/>
      <c r="B28" s="55"/>
      <c r="C28" s="55"/>
      <c r="D28" s="55"/>
      <c r="E28" s="22"/>
    </row>
    <row r="29" spans="1:5" s="23" customFormat="1" ht="18.75">
      <c r="A29" s="56"/>
      <c r="B29" s="55"/>
      <c r="C29" s="55"/>
      <c r="D29" s="55"/>
      <c r="E29" s="22"/>
    </row>
    <row r="30" spans="1:5" s="23" customFormat="1" ht="18.75">
      <c r="A30" s="56"/>
      <c r="B30" s="55"/>
      <c r="C30" s="55"/>
      <c r="D30" s="55"/>
      <c r="E30" s="22"/>
    </row>
    <row r="31" spans="1:5" s="23" customFormat="1" ht="18.75">
      <c r="A31" s="56"/>
      <c r="B31" s="55"/>
      <c r="C31" s="55"/>
      <c r="D31" s="55"/>
      <c r="E31" s="22"/>
    </row>
    <row r="32" spans="1:5" s="23" customFormat="1" ht="18.75">
      <c r="A32" s="56"/>
      <c r="B32" s="55"/>
      <c r="C32" s="55"/>
      <c r="D32" s="55"/>
      <c r="E32" s="22"/>
    </row>
    <row r="33" spans="1:5" s="23" customFormat="1" ht="18.75">
      <c r="A33" s="56"/>
      <c r="B33" s="55"/>
      <c r="C33" s="55"/>
      <c r="D33" s="55"/>
      <c r="E33" s="22"/>
    </row>
    <row r="34" spans="1:5" s="23" customFormat="1" ht="18.75">
      <c r="A34" s="56"/>
      <c r="B34" s="55"/>
      <c r="C34" s="55"/>
      <c r="D34" s="55"/>
      <c r="E34" s="22"/>
    </row>
    <row r="35" spans="1:5" s="23" customFormat="1" ht="18.75">
      <c r="A35" s="56"/>
      <c r="B35" s="55"/>
      <c r="C35" s="55"/>
      <c r="D35" s="55"/>
      <c r="E35" s="22"/>
    </row>
    <row r="36" spans="1:5" s="23" customFormat="1" ht="18.75">
      <c r="A36" s="56"/>
      <c r="B36" s="55"/>
      <c r="C36" s="55"/>
      <c r="D36" s="55"/>
      <c r="E36" s="22"/>
    </row>
    <row r="37" spans="1:5" s="23" customFormat="1" ht="18.75">
      <c r="A37" s="56"/>
      <c r="B37" s="55"/>
      <c r="C37" s="55"/>
      <c r="D37" s="55"/>
      <c r="E37" s="22"/>
    </row>
    <row r="38" spans="1:5" s="23" customFormat="1" ht="18.75">
      <c r="A38" s="56"/>
      <c r="B38" s="55"/>
      <c r="C38" s="55"/>
      <c r="D38" s="55"/>
      <c r="E38" s="22"/>
    </row>
    <row r="39" spans="1:5" s="23" customFormat="1" ht="18.75">
      <c r="A39" s="56"/>
      <c r="B39" s="55"/>
      <c r="C39" s="55"/>
      <c r="D39" s="55"/>
      <c r="E39" s="22"/>
    </row>
    <row r="40" spans="1:5" s="23" customFormat="1" ht="18.75">
      <c r="A40" s="56"/>
      <c r="B40" s="55"/>
      <c r="C40" s="55"/>
      <c r="D40" s="55"/>
      <c r="E40" s="22"/>
    </row>
    <row r="41" spans="1:5" s="23" customFormat="1" ht="18.75">
      <c r="A41" s="56"/>
      <c r="B41" s="55"/>
      <c r="C41" s="55"/>
      <c r="D41" s="55"/>
      <c r="E41" s="22"/>
    </row>
    <row r="42" spans="1:5" s="23" customFormat="1" ht="18.75">
      <c r="A42" s="56"/>
      <c r="B42" s="55"/>
      <c r="C42" s="55"/>
      <c r="D42" s="55"/>
      <c r="E42" s="22"/>
    </row>
    <row r="43" spans="1:5" s="23" customFormat="1" ht="18.75">
      <c r="A43" s="56"/>
      <c r="B43" s="55"/>
      <c r="C43" s="55"/>
      <c r="D43" s="55"/>
      <c r="E43" s="22"/>
    </row>
    <row r="44" spans="1:5" s="23" customFormat="1" ht="18.75">
      <c r="A44" s="56"/>
      <c r="B44" s="55"/>
      <c r="C44" s="55"/>
      <c r="D44" s="55"/>
      <c r="E44" s="22"/>
    </row>
    <row r="45" spans="1:5" s="23" customFormat="1" ht="18.75">
      <c r="A45" s="56"/>
      <c r="B45" s="55"/>
      <c r="C45" s="55"/>
      <c r="D45" s="55"/>
      <c r="E45" s="22"/>
    </row>
    <row r="46" spans="1:5" s="23" customFormat="1" ht="18.75">
      <c r="A46" s="56"/>
      <c r="B46" s="55"/>
      <c r="C46" s="55"/>
      <c r="D46" s="55"/>
      <c r="E46" s="22"/>
    </row>
    <row r="47" spans="1:5" s="23" customFormat="1" ht="18.75">
      <c r="A47" s="56"/>
      <c r="B47" s="55"/>
      <c r="C47" s="55"/>
      <c r="D47" s="55"/>
      <c r="E47" s="22"/>
    </row>
    <row r="48" spans="1:5" s="23" customFormat="1" ht="18.75">
      <c r="A48" s="56"/>
      <c r="B48" s="55"/>
      <c r="C48" s="55"/>
      <c r="D48" s="55"/>
      <c r="E48" s="22"/>
    </row>
    <row r="49" spans="1:5" s="23" customFormat="1" ht="18.75">
      <c r="A49" s="56"/>
      <c r="B49" s="55"/>
      <c r="C49" s="55"/>
      <c r="D49" s="55"/>
      <c r="E49" s="22"/>
    </row>
    <row r="50" spans="1:5" s="23" customFormat="1" ht="18.75">
      <c r="A50" s="56"/>
      <c r="B50" s="55"/>
      <c r="C50" s="55"/>
      <c r="D50" s="55"/>
      <c r="E50" s="22"/>
    </row>
    <row r="51" spans="2:4" ht="12.75">
      <c r="B51" s="53"/>
      <c r="C51" s="53"/>
      <c r="D51" s="53"/>
    </row>
    <row r="52" spans="2:4" ht="12.75">
      <c r="B52" s="53"/>
      <c r="C52" s="53"/>
      <c r="D52" s="53"/>
    </row>
    <row r="53" spans="2:4" ht="12.75">
      <c r="B53" s="53"/>
      <c r="C53" s="53"/>
      <c r="D53" s="53"/>
    </row>
    <row r="54" spans="2:4" ht="12.75">
      <c r="B54" s="53"/>
      <c r="C54" s="53"/>
      <c r="D54" s="53"/>
    </row>
    <row r="55" spans="2:4" ht="12.75">
      <c r="B55" s="53"/>
      <c r="C55" s="53"/>
      <c r="D55" s="53"/>
    </row>
    <row r="56" spans="2:4" ht="12.75">
      <c r="B56" s="53"/>
      <c r="C56" s="53"/>
      <c r="D56" s="53"/>
    </row>
    <row r="57" spans="2:4" ht="12.75">
      <c r="B57" s="53"/>
      <c r="C57" s="53"/>
      <c r="D57" s="53"/>
    </row>
    <row r="58" spans="2:4" ht="12.75">
      <c r="B58" s="53"/>
      <c r="C58" s="53"/>
      <c r="D58" s="53"/>
    </row>
    <row r="59" spans="2:4" ht="12.75">
      <c r="B59" s="53"/>
      <c r="C59" s="53"/>
      <c r="D59" s="53"/>
    </row>
    <row r="60" spans="2:4" ht="12.75">
      <c r="B60" s="53"/>
      <c r="C60" s="53"/>
      <c r="D60" s="53"/>
    </row>
    <row r="61" spans="2:4" ht="12.75">
      <c r="B61" s="53"/>
      <c r="C61" s="53"/>
      <c r="D61" s="53"/>
    </row>
    <row r="62" spans="2:4" ht="12.75">
      <c r="B62" s="53"/>
      <c r="C62" s="53"/>
      <c r="D62" s="53"/>
    </row>
    <row r="63" spans="2:4" ht="12.75">
      <c r="B63" s="53"/>
      <c r="C63" s="53"/>
      <c r="D63" s="53"/>
    </row>
    <row r="64" spans="2:4" ht="12.75">
      <c r="B64" s="53"/>
      <c r="C64" s="53"/>
      <c r="D64" s="53"/>
    </row>
    <row r="65" spans="2:4" ht="12.75">
      <c r="B65" s="53"/>
      <c r="C65" s="53"/>
      <c r="D65" s="53"/>
    </row>
    <row r="66" spans="1:5" ht="12.75">
      <c r="A66" s="24"/>
      <c r="B66" s="53"/>
      <c r="C66" s="53"/>
      <c r="D66" s="53"/>
      <c r="E66" s="24"/>
    </row>
    <row r="67" spans="1:5" ht="12.75">
      <c r="A67" s="24"/>
      <c r="B67" s="53"/>
      <c r="C67" s="53"/>
      <c r="D67" s="53"/>
      <c r="E67" s="24"/>
    </row>
    <row r="68" spans="1:5" ht="12.75">
      <c r="A68" s="24"/>
      <c r="B68" s="53"/>
      <c r="C68" s="53"/>
      <c r="D68" s="53"/>
      <c r="E68" s="24"/>
    </row>
    <row r="69" spans="1:5" ht="12.75">
      <c r="A69" s="24"/>
      <c r="B69" s="53"/>
      <c r="C69" s="53"/>
      <c r="D69" s="53"/>
      <c r="E69" s="24"/>
    </row>
    <row r="70" spans="1:5" ht="12.75">
      <c r="A70" s="24"/>
      <c r="B70" s="53"/>
      <c r="C70" s="53"/>
      <c r="D70" s="53"/>
      <c r="E70" s="24"/>
    </row>
    <row r="71" spans="1:5" ht="12.75">
      <c r="A71" s="24"/>
      <c r="B71" s="53"/>
      <c r="C71" s="53"/>
      <c r="D71" s="53"/>
      <c r="E71" s="24"/>
    </row>
    <row r="72" spans="1:5" ht="12.75">
      <c r="A72" s="24"/>
      <c r="B72" s="53"/>
      <c r="C72" s="53"/>
      <c r="D72" s="53"/>
      <c r="E72" s="24"/>
    </row>
    <row r="73" spans="1:5" ht="12.75">
      <c r="A73" s="24"/>
      <c r="B73" s="53"/>
      <c r="C73" s="53"/>
      <c r="D73" s="53"/>
      <c r="E73" s="24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5"/>
  <sheetViews>
    <sheetView view="pageBreakPreview" zoomScale="70" zoomScaleNormal="80" zoomScaleSheetLayoutView="70" zoomScalePageLayoutView="0" workbookViewId="0" topLeftCell="C1">
      <selection activeCell="H8" sqref="H8"/>
    </sheetView>
  </sheetViews>
  <sheetFormatPr defaultColWidth="9.140625" defaultRowHeight="15"/>
  <cols>
    <col min="1" max="1" width="102.57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0.140625" style="13" customWidth="1"/>
    <col min="8" max="8" width="15.28125" style="13" customWidth="1"/>
    <col min="9" max="9" width="18.7109375" style="0" customWidth="1"/>
  </cols>
  <sheetData>
    <row r="1" spans="1:9" ht="101.25" customHeight="1">
      <c r="A1" s="1"/>
      <c r="B1" s="88"/>
      <c r="C1" s="233" t="s">
        <v>257</v>
      </c>
      <c r="D1" s="233"/>
      <c r="E1" s="233"/>
      <c r="F1" s="233"/>
      <c r="G1" s="233"/>
      <c r="H1" s="233"/>
      <c r="I1" s="233"/>
    </row>
    <row r="2" spans="1:9" ht="43.5" customHeight="1">
      <c r="A2" s="232" t="s">
        <v>169</v>
      </c>
      <c r="B2" s="232"/>
      <c r="C2" s="232"/>
      <c r="D2" s="232"/>
      <c r="E2" s="232"/>
      <c r="F2" s="232"/>
      <c r="G2" s="232"/>
      <c r="H2" s="232"/>
      <c r="I2" s="232"/>
    </row>
    <row r="3" spans="1:9" ht="19.5" customHeight="1">
      <c r="A3" s="2"/>
      <c r="B3" s="230"/>
      <c r="C3" s="230"/>
      <c r="D3" s="230"/>
      <c r="E3" s="230"/>
      <c r="F3" s="230"/>
      <c r="G3" s="2"/>
      <c r="H3" s="2"/>
      <c r="I3" s="109" t="s">
        <v>24</v>
      </c>
    </row>
    <row r="4" spans="1:9" s="81" customFormat="1" ht="56.25">
      <c r="A4" s="108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37" t="s">
        <v>146</v>
      </c>
      <c r="H4" s="37" t="s">
        <v>147</v>
      </c>
      <c r="I4" s="37" t="s">
        <v>148</v>
      </c>
    </row>
    <row r="5" spans="1:9" s="85" customFormat="1" ht="20.25">
      <c r="A5" s="84">
        <v>1</v>
      </c>
      <c r="B5" s="84">
        <v>2</v>
      </c>
      <c r="C5" s="84">
        <v>3</v>
      </c>
      <c r="D5" s="84">
        <v>4</v>
      </c>
      <c r="E5" s="78"/>
      <c r="F5" s="78"/>
      <c r="G5" s="84">
        <v>7</v>
      </c>
      <c r="H5" s="84">
        <v>8</v>
      </c>
      <c r="I5" s="84">
        <v>9</v>
      </c>
    </row>
    <row r="6" spans="1:9" s="82" customFormat="1" ht="20.25">
      <c r="A6" s="77" t="s">
        <v>6</v>
      </c>
      <c r="B6" s="78" t="s">
        <v>7</v>
      </c>
      <c r="C6" s="78" t="s">
        <v>8</v>
      </c>
      <c r="D6" s="78" t="s">
        <v>9</v>
      </c>
      <c r="E6" s="78"/>
      <c r="F6" s="78"/>
      <c r="G6" s="8">
        <f>G7+G11+G28</f>
        <v>1306.2</v>
      </c>
      <c r="H6" s="78" t="s">
        <v>203</v>
      </c>
      <c r="I6" s="8">
        <v>1627.75</v>
      </c>
    </row>
    <row r="7" spans="1:9" s="82" customFormat="1" ht="40.5">
      <c r="A7" s="79" t="s">
        <v>10</v>
      </c>
      <c r="B7" s="3" t="s">
        <v>7</v>
      </c>
      <c r="C7" s="4" t="s">
        <v>8</v>
      </c>
      <c r="D7" s="4" t="s">
        <v>11</v>
      </c>
      <c r="E7" s="4"/>
      <c r="F7" s="4"/>
      <c r="G7" s="104">
        <f>G9</f>
        <v>385.13</v>
      </c>
      <c r="H7" s="4" t="s">
        <v>210</v>
      </c>
      <c r="I7" s="104">
        <v>386.13</v>
      </c>
    </row>
    <row r="8" spans="1:9" s="82" customFormat="1" ht="38.25" customHeight="1">
      <c r="A8" s="94" t="s">
        <v>122</v>
      </c>
      <c r="B8" s="3" t="s">
        <v>7</v>
      </c>
      <c r="C8" s="4" t="s">
        <v>8</v>
      </c>
      <c r="D8" s="4" t="s">
        <v>11</v>
      </c>
      <c r="E8" s="4"/>
      <c r="F8" s="4"/>
      <c r="G8" s="104">
        <f>G9</f>
        <v>385.13</v>
      </c>
      <c r="H8" s="4" t="s">
        <v>210</v>
      </c>
      <c r="I8" s="104">
        <f>I9</f>
        <v>448.34</v>
      </c>
    </row>
    <row r="9" spans="1:9" s="82" customFormat="1" ht="27.75" customHeight="1">
      <c r="A9" s="94" t="s">
        <v>124</v>
      </c>
      <c r="B9" s="3" t="s">
        <v>7</v>
      </c>
      <c r="C9" s="4" t="s">
        <v>8</v>
      </c>
      <c r="D9" s="4" t="s">
        <v>11</v>
      </c>
      <c r="E9" s="6" t="s">
        <v>123</v>
      </c>
      <c r="F9" s="4"/>
      <c r="G9" s="104">
        <f>G10</f>
        <v>385.13</v>
      </c>
      <c r="H9" s="4" t="s">
        <v>210</v>
      </c>
      <c r="I9" s="104">
        <f>I10</f>
        <v>448.34</v>
      </c>
    </row>
    <row r="10" spans="1:11" s="82" customFormat="1" ht="72.75" customHeight="1">
      <c r="A10" s="10" t="s">
        <v>73</v>
      </c>
      <c r="B10" s="5" t="s">
        <v>7</v>
      </c>
      <c r="C10" s="6" t="s">
        <v>8</v>
      </c>
      <c r="D10" s="6" t="s">
        <v>11</v>
      </c>
      <c r="E10" s="6" t="s">
        <v>123</v>
      </c>
      <c r="F10" s="6" t="s">
        <v>74</v>
      </c>
      <c r="G10" s="90">
        <v>385.13</v>
      </c>
      <c r="H10" s="6" t="s">
        <v>210</v>
      </c>
      <c r="I10" s="90">
        <f>G10+H10</f>
        <v>448.34</v>
      </c>
      <c r="K10" s="145" t="s">
        <v>131</v>
      </c>
    </row>
    <row r="11" spans="1:9" s="82" customFormat="1" ht="60.75">
      <c r="A11" s="7" t="s">
        <v>12</v>
      </c>
      <c r="B11" s="3" t="s">
        <v>7</v>
      </c>
      <c r="C11" s="4" t="s">
        <v>8</v>
      </c>
      <c r="D11" s="4" t="s">
        <v>13</v>
      </c>
      <c r="E11" s="6"/>
      <c r="F11" s="4"/>
      <c r="G11" s="8">
        <f>G12+G23</f>
        <v>921.07</v>
      </c>
      <c r="H11" s="4" t="s">
        <v>205</v>
      </c>
      <c r="I11" s="8">
        <v>1284.87</v>
      </c>
    </row>
    <row r="12" spans="1:9" s="82" customFormat="1" ht="68.25" customHeight="1">
      <c r="A12" s="94" t="s">
        <v>152</v>
      </c>
      <c r="B12" s="18" t="s">
        <v>7</v>
      </c>
      <c r="C12" s="18" t="s">
        <v>8</v>
      </c>
      <c r="D12" s="18" t="s">
        <v>13</v>
      </c>
      <c r="E12" s="4" t="s">
        <v>116</v>
      </c>
      <c r="F12" s="18"/>
      <c r="G12" s="104">
        <f>G13+G18</f>
        <v>869.3100000000001</v>
      </c>
      <c r="H12" s="18" t="s">
        <v>204</v>
      </c>
      <c r="I12" s="104">
        <v>1231.36</v>
      </c>
    </row>
    <row r="13" spans="1:9" s="82" customFormat="1" ht="40.5">
      <c r="A13" s="94" t="s">
        <v>153</v>
      </c>
      <c r="B13" s="3" t="s">
        <v>7</v>
      </c>
      <c r="C13" s="4" t="s">
        <v>8</v>
      </c>
      <c r="D13" s="4" t="s">
        <v>13</v>
      </c>
      <c r="E13" s="4" t="s">
        <v>101</v>
      </c>
      <c r="F13" s="4"/>
      <c r="G13" s="104">
        <f>G14+G16+G17</f>
        <v>839.3100000000001</v>
      </c>
      <c r="H13" s="4" t="s">
        <v>204</v>
      </c>
      <c r="I13" s="104">
        <v>1201.36</v>
      </c>
    </row>
    <row r="14" spans="1:11" s="82" customFormat="1" ht="60.75">
      <c r="A14" s="10" t="s">
        <v>73</v>
      </c>
      <c r="B14" s="5" t="s">
        <v>7</v>
      </c>
      <c r="C14" s="6" t="s">
        <v>8</v>
      </c>
      <c r="D14" s="6" t="s">
        <v>13</v>
      </c>
      <c r="E14" s="6" t="s">
        <v>101</v>
      </c>
      <c r="F14" s="6" t="s">
        <v>74</v>
      </c>
      <c r="G14" s="103">
        <v>760.7</v>
      </c>
      <c r="H14" s="6" t="s">
        <v>211</v>
      </c>
      <c r="I14" s="103">
        <f>G14+H14</f>
        <v>794.83</v>
      </c>
      <c r="K14" s="145" t="s">
        <v>131</v>
      </c>
    </row>
    <row r="15" spans="1:11" s="82" customFormat="1" ht="68.25" customHeight="1">
      <c r="A15" s="10" t="s">
        <v>73</v>
      </c>
      <c r="B15" s="5" t="s">
        <v>7</v>
      </c>
      <c r="C15" s="6" t="s">
        <v>8</v>
      </c>
      <c r="D15" s="6" t="s">
        <v>13</v>
      </c>
      <c r="E15" s="6" t="s">
        <v>185</v>
      </c>
      <c r="F15" s="6" t="s">
        <v>74</v>
      </c>
      <c r="G15" s="103">
        <v>0</v>
      </c>
      <c r="H15" s="6" t="s">
        <v>212</v>
      </c>
      <c r="I15" s="103">
        <v>274.81</v>
      </c>
      <c r="K15" s="184"/>
    </row>
    <row r="16" spans="1:13" s="82" customFormat="1" ht="40.5">
      <c r="A16" s="92" t="s">
        <v>76</v>
      </c>
      <c r="B16" s="11" t="s">
        <v>7</v>
      </c>
      <c r="C16" s="11" t="s">
        <v>8</v>
      </c>
      <c r="D16" s="11" t="s">
        <v>13</v>
      </c>
      <c r="E16" s="6" t="s">
        <v>101</v>
      </c>
      <c r="F16" s="11" t="s">
        <v>75</v>
      </c>
      <c r="G16" s="103">
        <v>28.61</v>
      </c>
      <c r="H16" s="11" t="s">
        <v>214</v>
      </c>
      <c r="I16" s="103">
        <f>H16+G16</f>
        <v>82.87</v>
      </c>
      <c r="K16" s="234" t="s">
        <v>135</v>
      </c>
      <c r="L16" s="234"/>
      <c r="M16" s="234"/>
    </row>
    <row r="17" spans="1:11" s="82" customFormat="1" ht="23.25">
      <c r="A17" s="93" t="s">
        <v>77</v>
      </c>
      <c r="B17" s="11" t="s">
        <v>7</v>
      </c>
      <c r="C17" s="11" t="s">
        <v>8</v>
      </c>
      <c r="D17" s="11" t="s">
        <v>13</v>
      </c>
      <c r="E17" s="6" t="s">
        <v>101</v>
      </c>
      <c r="F17" s="11" t="s">
        <v>78</v>
      </c>
      <c r="G17" s="103">
        <v>50</v>
      </c>
      <c r="H17" s="11" t="s">
        <v>215</v>
      </c>
      <c r="I17" s="103">
        <f>G17+H17</f>
        <v>120.54</v>
      </c>
      <c r="K17" s="82" t="s">
        <v>130</v>
      </c>
    </row>
    <row r="18" spans="1:9" s="82" customFormat="1" ht="60.75">
      <c r="A18" s="10" t="s">
        <v>154</v>
      </c>
      <c r="B18" s="4" t="s">
        <v>7</v>
      </c>
      <c r="C18" s="4" t="s">
        <v>8</v>
      </c>
      <c r="D18" s="4" t="s">
        <v>13</v>
      </c>
      <c r="E18" s="141" t="s">
        <v>119</v>
      </c>
      <c r="F18" s="3"/>
      <c r="G18" s="104">
        <f>G19</f>
        <v>30</v>
      </c>
      <c r="H18" s="3" t="s">
        <v>170</v>
      </c>
      <c r="I18" s="104">
        <f>I19</f>
        <v>31.91</v>
      </c>
    </row>
    <row r="19" spans="1:9" s="82" customFormat="1" ht="40.5">
      <c r="A19" s="10" t="s">
        <v>113</v>
      </c>
      <c r="B19" s="6" t="s">
        <v>7</v>
      </c>
      <c r="C19" s="6" t="s">
        <v>8</v>
      </c>
      <c r="D19" s="6" t="s">
        <v>13</v>
      </c>
      <c r="E19" s="12" t="s">
        <v>114</v>
      </c>
      <c r="F19" s="5"/>
      <c r="G19" s="103">
        <f>G20</f>
        <v>30</v>
      </c>
      <c r="H19" s="5" t="s">
        <v>170</v>
      </c>
      <c r="I19" s="103">
        <f>I20</f>
        <v>31.91</v>
      </c>
    </row>
    <row r="20" spans="1:9" s="82" customFormat="1" ht="20.25">
      <c r="A20" s="128" t="s">
        <v>112</v>
      </c>
      <c r="B20" s="11" t="s">
        <v>7</v>
      </c>
      <c r="C20" s="6" t="s">
        <v>8</v>
      </c>
      <c r="D20" s="6" t="s">
        <v>13</v>
      </c>
      <c r="E20" s="12" t="s">
        <v>115</v>
      </c>
      <c r="F20" s="11"/>
      <c r="G20" s="90">
        <f>G21</f>
        <v>30</v>
      </c>
      <c r="H20" s="11" t="s">
        <v>170</v>
      </c>
      <c r="I20" s="90">
        <f>I21</f>
        <v>31.91</v>
      </c>
    </row>
    <row r="21" spans="1:11" s="82" customFormat="1" ht="26.25" customHeight="1">
      <c r="A21" s="92" t="s">
        <v>76</v>
      </c>
      <c r="B21" s="11" t="s">
        <v>7</v>
      </c>
      <c r="C21" s="6" t="s">
        <v>8</v>
      </c>
      <c r="D21" s="6" t="s">
        <v>13</v>
      </c>
      <c r="E21" s="12" t="s">
        <v>115</v>
      </c>
      <c r="F21" s="11" t="s">
        <v>75</v>
      </c>
      <c r="G21" s="90">
        <v>30</v>
      </c>
      <c r="H21" s="11" t="s">
        <v>216</v>
      </c>
      <c r="I21" s="90">
        <f>G21+H21</f>
        <v>31.91</v>
      </c>
      <c r="K21" s="82" t="s">
        <v>129</v>
      </c>
    </row>
    <row r="22" spans="1:9" s="82" customFormat="1" ht="26.25" customHeight="1">
      <c r="A22" s="126" t="s">
        <v>121</v>
      </c>
      <c r="B22" s="18" t="s">
        <v>7</v>
      </c>
      <c r="C22" s="18"/>
      <c r="D22" s="18"/>
      <c r="E22" s="12"/>
      <c r="F22" s="11"/>
      <c r="G22" s="144">
        <f>G23+G28+G32</f>
        <v>102.56</v>
      </c>
      <c r="H22" s="18" t="s">
        <v>199</v>
      </c>
      <c r="I22" s="144">
        <f>I23+I28+I32</f>
        <v>144.51</v>
      </c>
    </row>
    <row r="23" spans="1:9" s="82" customFormat="1" ht="45">
      <c r="A23" s="126" t="s">
        <v>136</v>
      </c>
      <c r="B23" s="18" t="s">
        <v>7</v>
      </c>
      <c r="C23" s="18" t="s">
        <v>8</v>
      </c>
      <c r="D23" s="18" t="s">
        <v>13</v>
      </c>
      <c r="E23" s="18" t="s">
        <v>96</v>
      </c>
      <c r="F23" s="11"/>
      <c r="G23" s="104">
        <f>G24</f>
        <v>51.76</v>
      </c>
      <c r="H23" s="11" t="s">
        <v>199</v>
      </c>
      <c r="I23" s="104">
        <f>I24</f>
        <v>53.51</v>
      </c>
    </row>
    <row r="24" spans="1:14" s="82" customFormat="1" ht="23.25">
      <c r="A24" s="93" t="s">
        <v>87</v>
      </c>
      <c r="B24" s="11" t="s">
        <v>7</v>
      </c>
      <c r="C24" s="11" t="s">
        <v>8</v>
      </c>
      <c r="D24" s="11" t="s">
        <v>13</v>
      </c>
      <c r="E24" s="11" t="s">
        <v>102</v>
      </c>
      <c r="F24" s="11" t="s">
        <v>86</v>
      </c>
      <c r="G24" s="103">
        <v>51.76</v>
      </c>
      <c r="H24" s="11" t="s">
        <v>199</v>
      </c>
      <c r="I24" s="103">
        <f>G24+H24</f>
        <v>53.51</v>
      </c>
      <c r="K24" s="234" t="s">
        <v>132</v>
      </c>
      <c r="L24" s="234"/>
      <c r="M24" s="234"/>
      <c r="N24" s="234"/>
    </row>
    <row r="25" spans="1:14" s="82" customFormat="1" ht="25.5" customHeight="1">
      <c r="A25" s="183" t="s">
        <v>182</v>
      </c>
      <c r="B25" s="18" t="s">
        <v>7</v>
      </c>
      <c r="C25" s="18" t="s">
        <v>8</v>
      </c>
      <c r="D25" s="18" t="s">
        <v>181</v>
      </c>
      <c r="E25" s="18"/>
      <c r="F25" s="18"/>
      <c r="G25" s="104">
        <v>0</v>
      </c>
      <c r="H25" s="18">
        <f>H26+H27+H28</f>
        <v>65.19</v>
      </c>
      <c r="I25" s="104">
        <v>65.19</v>
      </c>
      <c r="K25" s="180"/>
      <c r="L25" s="180"/>
      <c r="M25" s="180"/>
      <c r="N25" s="180"/>
    </row>
    <row r="26" spans="1:14" s="82" customFormat="1" ht="66" customHeight="1">
      <c r="A26" s="189" t="s">
        <v>196</v>
      </c>
      <c r="B26" s="18" t="s">
        <v>7</v>
      </c>
      <c r="C26" s="18" t="s">
        <v>8</v>
      </c>
      <c r="D26" s="18" t="s">
        <v>181</v>
      </c>
      <c r="E26" s="191" t="s">
        <v>197</v>
      </c>
      <c r="F26" s="11" t="s">
        <v>78</v>
      </c>
      <c r="G26" s="103">
        <v>0</v>
      </c>
      <c r="H26" s="11" t="s">
        <v>198</v>
      </c>
      <c r="I26" s="103">
        <v>24.08</v>
      </c>
      <c r="K26" s="186"/>
      <c r="L26" s="186"/>
      <c r="M26" s="186"/>
      <c r="N26" s="186"/>
    </row>
    <row r="27" spans="1:14" s="82" customFormat="1" ht="66" customHeight="1">
      <c r="A27" s="189" t="s">
        <v>195</v>
      </c>
      <c r="B27" s="18" t="s">
        <v>7</v>
      </c>
      <c r="C27" s="18" t="s">
        <v>8</v>
      </c>
      <c r="D27" s="18" t="s">
        <v>181</v>
      </c>
      <c r="E27" s="191" t="s">
        <v>193</v>
      </c>
      <c r="F27" s="11" t="s">
        <v>78</v>
      </c>
      <c r="G27" s="103">
        <v>0</v>
      </c>
      <c r="H27" s="11" t="s">
        <v>194</v>
      </c>
      <c r="I27" s="103">
        <v>36.11</v>
      </c>
      <c r="K27" s="186"/>
      <c r="L27" s="186"/>
      <c r="M27" s="186"/>
      <c r="N27" s="186"/>
    </row>
    <row r="28" spans="1:9" s="82" customFormat="1" ht="27" customHeight="1">
      <c r="A28" s="182" t="s">
        <v>182</v>
      </c>
      <c r="B28" s="5" t="s">
        <v>7</v>
      </c>
      <c r="C28" s="6" t="s">
        <v>8</v>
      </c>
      <c r="D28" s="6" t="s">
        <v>13</v>
      </c>
      <c r="E28" s="12" t="s">
        <v>174</v>
      </c>
      <c r="F28" s="6" t="s">
        <v>75</v>
      </c>
      <c r="G28" s="103">
        <v>0</v>
      </c>
      <c r="H28" s="6" t="s">
        <v>248</v>
      </c>
      <c r="I28" s="103">
        <v>5</v>
      </c>
    </row>
    <row r="29" spans="1:9" s="82" customFormat="1" ht="20.25">
      <c r="A29" s="7" t="s">
        <v>81</v>
      </c>
      <c r="B29" s="3" t="s">
        <v>7</v>
      </c>
      <c r="C29" s="4" t="s">
        <v>8</v>
      </c>
      <c r="D29" s="4" t="s">
        <v>15</v>
      </c>
      <c r="E29" s="4" t="s">
        <v>96</v>
      </c>
      <c r="F29" s="4"/>
      <c r="G29" s="8">
        <f>G30</f>
        <v>5</v>
      </c>
      <c r="H29" s="4" t="s">
        <v>170</v>
      </c>
      <c r="I29" s="8">
        <f>I30</f>
        <v>0</v>
      </c>
    </row>
    <row r="30" spans="1:9" s="82" customFormat="1" ht="20.25">
      <c r="A30" s="95" t="s">
        <v>16</v>
      </c>
      <c r="B30" s="5" t="s">
        <v>7</v>
      </c>
      <c r="C30" s="6" t="s">
        <v>8</v>
      </c>
      <c r="D30" s="6" t="s">
        <v>15</v>
      </c>
      <c r="E30" s="11" t="s">
        <v>103</v>
      </c>
      <c r="F30" s="6"/>
      <c r="G30" s="107">
        <f>G31</f>
        <v>5</v>
      </c>
      <c r="H30" s="6" t="s">
        <v>170</v>
      </c>
      <c r="I30" s="107">
        <f>I31</f>
        <v>0</v>
      </c>
    </row>
    <row r="31" spans="1:9" s="82" customFormat="1" ht="27.75" customHeight="1">
      <c r="A31" s="93" t="s">
        <v>77</v>
      </c>
      <c r="B31" s="5" t="s">
        <v>7</v>
      </c>
      <c r="C31" s="6" t="s">
        <v>8</v>
      </c>
      <c r="D31" s="6" t="s">
        <v>15</v>
      </c>
      <c r="E31" s="11" t="s">
        <v>103</v>
      </c>
      <c r="F31" s="6" t="s">
        <v>78</v>
      </c>
      <c r="G31" s="107">
        <v>5</v>
      </c>
      <c r="H31" s="6" t="s">
        <v>247</v>
      </c>
      <c r="I31" s="107">
        <f>G31+H31</f>
        <v>0</v>
      </c>
    </row>
    <row r="32" spans="1:9" s="82" customFormat="1" ht="20.25">
      <c r="A32" s="7" t="s">
        <v>22</v>
      </c>
      <c r="B32" s="3" t="s">
        <v>7</v>
      </c>
      <c r="C32" s="4" t="s">
        <v>11</v>
      </c>
      <c r="D32" s="4" t="s">
        <v>9</v>
      </c>
      <c r="E32" s="141"/>
      <c r="F32" s="4"/>
      <c r="G32" s="8">
        <f>G34</f>
        <v>50.8</v>
      </c>
      <c r="H32" s="4" t="s">
        <v>207</v>
      </c>
      <c r="I32" s="8">
        <f>I34</f>
        <v>86</v>
      </c>
    </row>
    <row r="33" spans="1:9" s="82" customFormat="1" ht="20.25">
      <c r="A33" s="7" t="s">
        <v>61</v>
      </c>
      <c r="B33" s="3" t="s">
        <v>7</v>
      </c>
      <c r="C33" s="4" t="s">
        <v>11</v>
      </c>
      <c r="D33" s="4" t="s">
        <v>17</v>
      </c>
      <c r="E33" s="4" t="s">
        <v>96</v>
      </c>
      <c r="F33" s="4"/>
      <c r="G33" s="107">
        <f>G34</f>
        <v>50.8</v>
      </c>
      <c r="H33" s="4" t="s">
        <v>207</v>
      </c>
      <c r="I33" s="107">
        <f>I34</f>
        <v>86</v>
      </c>
    </row>
    <row r="34" spans="1:9" s="82" customFormat="1" ht="40.5">
      <c r="A34" s="9" t="s">
        <v>100</v>
      </c>
      <c r="B34" s="5" t="s">
        <v>7</v>
      </c>
      <c r="C34" s="6" t="s">
        <v>11</v>
      </c>
      <c r="D34" s="6" t="s">
        <v>17</v>
      </c>
      <c r="E34" s="6" t="s">
        <v>104</v>
      </c>
      <c r="F34" s="6"/>
      <c r="G34" s="105">
        <f>G35</f>
        <v>50.8</v>
      </c>
      <c r="H34" s="6" t="s">
        <v>207</v>
      </c>
      <c r="I34" s="105">
        <f>I35</f>
        <v>86</v>
      </c>
    </row>
    <row r="35" spans="1:13" s="82" customFormat="1" ht="65.25" customHeight="1">
      <c r="A35" s="10" t="s">
        <v>73</v>
      </c>
      <c r="B35" s="5" t="s">
        <v>7</v>
      </c>
      <c r="C35" s="6" t="s">
        <v>11</v>
      </c>
      <c r="D35" s="6" t="s">
        <v>17</v>
      </c>
      <c r="E35" s="6" t="s">
        <v>79</v>
      </c>
      <c r="F35" s="6" t="s">
        <v>74</v>
      </c>
      <c r="G35" s="105">
        <v>50.8</v>
      </c>
      <c r="H35" s="6" t="s">
        <v>207</v>
      </c>
      <c r="I35" s="105">
        <f>G35+H35</f>
        <v>86</v>
      </c>
      <c r="K35" s="234" t="s">
        <v>133</v>
      </c>
      <c r="L35" s="234"/>
      <c r="M35" s="234"/>
    </row>
    <row r="36" spans="1:9" s="82" customFormat="1" ht="40.5">
      <c r="A36" s="121" t="s">
        <v>18</v>
      </c>
      <c r="B36" s="4" t="s">
        <v>7</v>
      </c>
      <c r="C36" s="4" t="s">
        <v>17</v>
      </c>
      <c r="D36" s="4" t="s">
        <v>9</v>
      </c>
      <c r="E36" s="141"/>
      <c r="F36" s="4"/>
      <c r="G36" s="8">
        <f>G37</f>
        <v>10</v>
      </c>
      <c r="H36" s="4" t="s">
        <v>217</v>
      </c>
      <c r="I36" s="8">
        <f>I37</f>
        <v>106.4</v>
      </c>
    </row>
    <row r="37" spans="1:9" s="83" customFormat="1" ht="20.25">
      <c r="A37" s="7" t="s">
        <v>23</v>
      </c>
      <c r="B37" s="3" t="s">
        <v>7</v>
      </c>
      <c r="C37" s="4" t="s">
        <v>17</v>
      </c>
      <c r="D37" s="4" t="s">
        <v>21</v>
      </c>
      <c r="E37" s="141"/>
      <c r="F37" s="4"/>
      <c r="G37" s="104">
        <f>G40</f>
        <v>10</v>
      </c>
      <c r="H37" s="4" t="s">
        <v>217</v>
      </c>
      <c r="I37" s="104">
        <f>I40</f>
        <v>106.4</v>
      </c>
    </row>
    <row r="38" spans="1:9" s="83" customFormat="1" ht="60.75">
      <c r="A38" s="127" t="s">
        <v>155</v>
      </c>
      <c r="B38" s="3" t="s">
        <v>7</v>
      </c>
      <c r="C38" s="4" t="s">
        <v>17</v>
      </c>
      <c r="D38" s="4" t="s">
        <v>21</v>
      </c>
      <c r="E38" s="12" t="s">
        <v>97</v>
      </c>
      <c r="F38" s="4"/>
      <c r="G38" s="104">
        <f>G39</f>
        <v>10</v>
      </c>
      <c r="H38" s="4" t="s">
        <v>217</v>
      </c>
      <c r="I38" s="104">
        <f>I39</f>
        <v>106.4</v>
      </c>
    </row>
    <row r="39" spans="1:9" s="83" customFormat="1" ht="20.25">
      <c r="A39" s="127" t="s">
        <v>105</v>
      </c>
      <c r="B39" s="3" t="s">
        <v>7</v>
      </c>
      <c r="C39" s="4" t="s">
        <v>17</v>
      </c>
      <c r="D39" s="4" t="s">
        <v>21</v>
      </c>
      <c r="E39" s="12" t="s">
        <v>117</v>
      </c>
      <c r="F39" s="4"/>
      <c r="G39" s="104">
        <f>G40</f>
        <v>10</v>
      </c>
      <c r="H39" s="4" t="s">
        <v>217</v>
      </c>
      <c r="I39" s="104">
        <f>I40</f>
        <v>106.4</v>
      </c>
    </row>
    <row r="40" spans="1:13" s="82" customFormat="1" ht="27.75" customHeight="1">
      <c r="A40" s="128" t="s">
        <v>76</v>
      </c>
      <c r="B40" s="5" t="s">
        <v>7</v>
      </c>
      <c r="C40" s="6" t="s">
        <v>17</v>
      </c>
      <c r="D40" s="6" t="s">
        <v>21</v>
      </c>
      <c r="E40" s="12" t="s">
        <v>117</v>
      </c>
      <c r="F40" s="6" t="s">
        <v>75</v>
      </c>
      <c r="G40" s="103">
        <v>10</v>
      </c>
      <c r="H40" s="6" t="s">
        <v>217</v>
      </c>
      <c r="I40" s="103">
        <f>G40+H40</f>
        <v>106.4</v>
      </c>
      <c r="K40" s="235"/>
      <c r="L40" s="235"/>
      <c r="M40" s="235"/>
    </row>
    <row r="41" spans="1:13" s="82" customFormat="1" ht="27.75" customHeight="1">
      <c r="A41" s="142" t="s">
        <v>189</v>
      </c>
      <c r="B41" s="3" t="s">
        <v>7</v>
      </c>
      <c r="C41" s="4" t="s">
        <v>13</v>
      </c>
      <c r="D41" s="4" t="s">
        <v>190</v>
      </c>
      <c r="E41" s="189"/>
      <c r="F41" s="4"/>
      <c r="G41" s="104">
        <v>0</v>
      </c>
      <c r="H41" s="4" t="s">
        <v>192</v>
      </c>
      <c r="I41" s="104">
        <v>99.03</v>
      </c>
      <c r="K41" s="187"/>
      <c r="L41" s="187"/>
      <c r="M41" s="187"/>
    </row>
    <row r="42" spans="1:13" s="82" customFormat="1" ht="75" customHeight="1">
      <c r="A42" s="127" t="s">
        <v>155</v>
      </c>
      <c r="B42" s="3" t="s">
        <v>7</v>
      </c>
      <c r="C42" s="4" t="s">
        <v>13</v>
      </c>
      <c r="D42" s="4" t="s">
        <v>190</v>
      </c>
      <c r="E42" s="190" t="s">
        <v>191</v>
      </c>
      <c r="F42" s="4"/>
      <c r="G42" s="103">
        <v>0</v>
      </c>
      <c r="H42" s="6" t="s">
        <v>192</v>
      </c>
      <c r="I42" s="103">
        <v>99.03</v>
      </c>
      <c r="K42" s="187"/>
      <c r="L42" s="187"/>
      <c r="M42" s="187"/>
    </row>
    <row r="43" spans="1:13" s="82" customFormat="1" ht="57" customHeight="1">
      <c r="A43" s="189" t="s">
        <v>76</v>
      </c>
      <c r="B43" s="3" t="s">
        <v>7</v>
      </c>
      <c r="C43" s="4" t="s">
        <v>13</v>
      </c>
      <c r="D43" s="4" t="s">
        <v>190</v>
      </c>
      <c r="E43" s="190" t="s">
        <v>191</v>
      </c>
      <c r="F43" s="6" t="s">
        <v>75</v>
      </c>
      <c r="G43" s="103">
        <v>0</v>
      </c>
      <c r="H43" s="6" t="s">
        <v>192</v>
      </c>
      <c r="I43" s="103">
        <v>99.03</v>
      </c>
      <c r="K43" s="187"/>
      <c r="L43" s="187"/>
      <c r="M43" s="187"/>
    </row>
    <row r="44" spans="1:9" s="82" customFormat="1" ht="20.25">
      <c r="A44" s="142" t="s">
        <v>82</v>
      </c>
      <c r="B44" s="4" t="s">
        <v>7</v>
      </c>
      <c r="C44" s="4" t="s">
        <v>19</v>
      </c>
      <c r="D44" s="4" t="s">
        <v>9</v>
      </c>
      <c r="E44" s="141"/>
      <c r="F44" s="6"/>
      <c r="G44" s="104">
        <f>G45+G51</f>
        <v>80</v>
      </c>
      <c r="H44" s="152">
        <v>25.62</v>
      </c>
      <c r="I44" s="104">
        <f>I45+I51</f>
        <v>143.4</v>
      </c>
    </row>
    <row r="45" spans="1:9" s="82" customFormat="1" ht="20.25">
      <c r="A45" s="129" t="s">
        <v>80</v>
      </c>
      <c r="B45" s="4" t="s">
        <v>7</v>
      </c>
      <c r="C45" s="4" t="s">
        <v>19</v>
      </c>
      <c r="D45" s="4" t="s">
        <v>11</v>
      </c>
      <c r="E45" s="141"/>
      <c r="F45" s="5"/>
      <c r="G45" s="104">
        <f>G46</f>
        <v>70</v>
      </c>
      <c r="H45" s="149">
        <f aca="true" t="shared" si="0" ref="H45:I47">H46</f>
        <v>16.25</v>
      </c>
      <c r="I45" s="104">
        <f t="shared" si="0"/>
        <v>86.25</v>
      </c>
    </row>
    <row r="46" spans="1:9" s="82" customFormat="1" ht="63" customHeight="1">
      <c r="A46" s="10" t="s">
        <v>155</v>
      </c>
      <c r="B46" s="4" t="s">
        <v>7</v>
      </c>
      <c r="C46" s="4" t="s">
        <v>19</v>
      </c>
      <c r="D46" s="4" t="s">
        <v>11</v>
      </c>
      <c r="E46" s="12" t="s">
        <v>97</v>
      </c>
      <c r="F46" s="5"/>
      <c r="G46" s="104">
        <f>G47</f>
        <v>70</v>
      </c>
      <c r="H46" s="149">
        <f t="shared" si="0"/>
        <v>16.25</v>
      </c>
      <c r="I46" s="104">
        <f t="shared" si="0"/>
        <v>86.25</v>
      </c>
    </row>
    <row r="47" spans="1:9" s="82" customFormat="1" ht="21" customHeight="1">
      <c r="A47" s="10" t="s">
        <v>107</v>
      </c>
      <c r="B47" s="4" t="s">
        <v>7</v>
      </c>
      <c r="C47" s="4" t="s">
        <v>19</v>
      </c>
      <c r="D47" s="4" t="s">
        <v>11</v>
      </c>
      <c r="E47" s="12" t="s">
        <v>108</v>
      </c>
      <c r="F47" s="5"/>
      <c r="G47" s="104">
        <f>G48</f>
        <v>70</v>
      </c>
      <c r="H47" s="149">
        <f t="shared" si="0"/>
        <v>16.25</v>
      </c>
      <c r="I47" s="104">
        <f>I48+I49</f>
        <v>86.25</v>
      </c>
    </row>
    <row r="48" spans="1:9" s="82" customFormat="1" ht="22.5" customHeight="1">
      <c r="A48" s="128" t="s">
        <v>109</v>
      </c>
      <c r="B48" s="11" t="s">
        <v>7</v>
      </c>
      <c r="C48" s="12" t="s">
        <v>19</v>
      </c>
      <c r="D48" s="12" t="s">
        <v>11</v>
      </c>
      <c r="E48" s="12" t="s">
        <v>111</v>
      </c>
      <c r="F48" s="11"/>
      <c r="G48" s="90">
        <f>G50</f>
        <v>70</v>
      </c>
      <c r="H48" s="150">
        <f>H50</f>
        <v>16.25</v>
      </c>
      <c r="I48" s="90">
        <f>I50</f>
        <v>86.25</v>
      </c>
    </row>
    <row r="49" spans="1:9" s="82" customFormat="1" ht="22.5" customHeight="1" hidden="1">
      <c r="A49" s="128"/>
      <c r="B49" s="11" t="s">
        <v>7</v>
      </c>
      <c r="C49" s="12" t="s">
        <v>19</v>
      </c>
      <c r="D49" s="12" t="s">
        <v>11</v>
      </c>
      <c r="E49" s="12" t="s">
        <v>174</v>
      </c>
      <c r="F49" s="11" t="s">
        <v>75</v>
      </c>
      <c r="G49" s="90">
        <v>0</v>
      </c>
      <c r="H49" s="150">
        <v>0</v>
      </c>
      <c r="I49" s="90">
        <v>0</v>
      </c>
    </row>
    <row r="50" spans="1:17" s="82" customFormat="1" ht="44.25" customHeight="1">
      <c r="A50" s="196" t="s">
        <v>76</v>
      </c>
      <c r="B50" s="11" t="s">
        <v>7</v>
      </c>
      <c r="C50" s="12" t="s">
        <v>19</v>
      </c>
      <c r="D50" s="12" t="s">
        <v>11</v>
      </c>
      <c r="E50" s="12" t="s">
        <v>111</v>
      </c>
      <c r="F50" s="11" t="s">
        <v>75</v>
      </c>
      <c r="G50" s="90">
        <v>70</v>
      </c>
      <c r="H50" s="150">
        <v>16.25</v>
      </c>
      <c r="I50" s="90">
        <f>G50+H50</f>
        <v>86.25</v>
      </c>
      <c r="K50" s="236" t="s">
        <v>134</v>
      </c>
      <c r="L50" s="236"/>
      <c r="M50" s="236"/>
      <c r="N50" s="236"/>
      <c r="O50" s="236"/>
      <c r="P50" s="236"/>
      <c r="Q50" s="236"/>
    </row>
    <row r="51" spans="1:9" s="82" customFormat="1" ht="25.5" customHeight="1">
      <c r="A51" s="80" t="s">
        <v>91</v>
      </c>
      <c r="B51" s="4" t="s">
        <v>7</v>
      </c>
      <c r="C51" s="4" t="s">
        <v>19</v>
      </c>
      <c r="D51" s="4" t="s">
        <v>17</v>
      </c>
      <c r="E51" s="141"/>
      <c r="F51" s="5"/>
      <c r="G51" s="104">
        <f aca="true" t="shared" si="1" ref="G51:I53">G52</f>
        <v>10</v>
      </c>
      <c r="H51" s="151">
        <f t="shared" si="1"/>
        <v>47.15</v>
      </c>
      <c r="I51" s="104">
        <f t="shared" si="1"/>
        <v>57.15</v>
      </c>
    </row>
    <row r="52" spans="1:9" s="82" customFormat="1" ht="61.5" customHeight="1">
      <c r="A52" s="10" t="s">
        <v>155</v>
      </c>
      <c r="B52" s="4" t="s">
        <v>7</v>
      </c>
      <c r="C52" s="4" t="s">
        <v>19</v>
      </c>
      <c r="D52" s="4" t="s">
        <v>17</v>
      </c>
      <c r="E52" s="12" t="s">
        <v>97</v>
      </c>
      <c r="F52" s="5"/>
      <c r="G52" s="103">
        <f t="shared" si="1"/>
        <v>10</v>
      </c>
      <c r="H52" s="150">
        <f t="shared" si="1"/>
        <v>47.15</v>
      </c>
      <c r="I52" s="103">
        <f t="shared" si="1"/>
        <v>57.15</v>
      </c>
    </row>
    <row r="53" spans="1:9" s="82" customFormat="1" ht="24.75" customHeight="1">
      <c r="A53" s="10" t="s">
        <v>107</v>
      </c>
      <c r="B53" s="4" t="s">
        <v>7</v>
      </c>
      <c r="C53" s="4" t="s">
        <v>19</v>
      </c>
      <c r="D53" s="4" t="s">
        <v>17</v>
      </c>
      <c r="E53" s="12" t="s">
        <v>108</v>
      </c>
      <c r="F53" s="5"/>
      <c r="G53" s="103">
        <f t="shared" si="1"/>
        <v>10</v>
      </c>
      <c r="H53" s="150">
        <f t="shared" si="1"/>
        <v>47.15</v>
      </c>
      <c r="I53" s="103">
        <f t="shared" si="1"/>
        <v>57.15</v>
      </c>
    </row>
    <row r="54" spans="1:9" s="82" customFormat="1" ht="27.75" customHeight="1">
      <c r="A54" s="128" t="s">
        <v>110</v>
      </c>
      <c r="B54" s="11" t="s">
        <v>7</v>
      </c>
      <c r="C54" s="12" t="s">
        <v>19</v>
      </c>
      <c r="D54" s="12" t="s">
        <v>17</v>
      </c>
      <c r="E54" s="12" t="s">
        <v>106</v>
      </c>
      <c r="F54" s="11"/>
      <c r="G54" s="90">
        <f>G55</f>
        <v>10</v>
      </c>
      <c r="H54" s="150">
        <f>H55</f>
        <v>47.15</v>
      </c>
      <c r="I54" s="90">
        <f>I55</f>
        <v>57.15</v>
      </c>
    </row>
    <row r="55" spans="1:9" s="82" customFormat="1" ht="40.5">
      <c r="A55" s="92" t="s">
        <v>76</v>
      </c>
      <c r="B55" s="11" t="s">
        <v>7</v>
      </c>
      <c r="C55" s="12" t="s">
        <v>19</v>
      </c>
      <c r="D55" s="12" t="s">
        <v>17</v>
      </c>
      <c r="E55" s="12" t="s">
        <v>106</v>
      </c>
      <c r="F55" s="11" t="s">
        <v>75</v>
      </c>
      <c r="G55" s="90">
        <v>10</v>
      </c>
      <c r="H55" s="150">
        <v>47.15</v>
      </c>
      <c r="I55" s="90">
        <f>G55+H55</f>
        <v>57.15</v>
      </c>
    </row>
    <row r="56" spans="1:9" s="82" customFormat="1" ht="20.25">
      <c r="A56" s="94" t="s">
        <v>163</v>
      </c>
      <c r="B56" s="18" t="s">
        <v>7</v>
      </c>
      <c r="C56" s="141" t="s">
        <v>15</v>
      </c>
      <c r="D56" s="141" t="s">
        <v>19</v>
      </c>
      <c r="E56" s="12"/>
      <c r="F56" s="11"/>
      <c r="G56" s="144">
        <f>G58</f>
        <v>271.8</v>
      </c>
      <c r="H56" s="18" t="s">
        <v>202</v>
      </c>
      <c r="I56" s="144">
        <f>I57+I58</f>
        <v>310.8</v>
      </c>
    </row>
    <row r="57" spans="1:9" s="82" customFormat="1" ht="20.25">
      <c r="A57" s="92" t="s">
        <v>166</v>
      </c>
      <c r="B57" s="18" t="s">
        <v>7</v>
      </c>
      <c r="C57" s="141" t="s">
        <v>15</v>
      </c>
      <c r="D57" s="141" t="s">
        <v>19</v>
      </c>
      <c r="E57" s="12" t="s">
        <v>183</v>
      </c>
      <c r="F57" s="11" t="s">
        <v>74</v>
      </c>
      <c r="G57" s="90">
        <v>0</v>
      </c>
      <c r="H57" s="11" t="s">
        <v>213</v>
      </c>
      <c r="I57" s="90">
        <f>H57+G57</f>
        <v>94.44</v>
      </c>
    </row>
    <row r="58" spans="1:9" s="82" customFormat="1" ht="20.25">
      <c r="A58" s="92" t="s">
        <v>166</v>
      </c>
      <c r="B58" s="11" t="s">
        <v>7</v>
      </c>
      <c r="C58" s="12" t="s">
        <v>15</v>
      </c>
      <c r="D58" s="12" t="s">
        <v>19</v>
      </c>
      <c r="E58" s="12" t="s">
        <v>184</v>
      </c>
      <c r="F58" s="11" t="s">
        <v>74</v>
      </c>
      <c r="G58" s="90">
        <v>271.8</v>
      </c>
      <c r="H58" s="11" t="s">
        <v>218</v>
      </c>
      <c r="I58" s="90">
        <f>H58+G58</f>
        <v>216.36</v>
      </c>
    </row>
    <row r="59" spans="1:9" s="82" customFormat="1" ht="40.5" hidden="1">
      <c r="A59" s="189" t="s">
        <v>76</v>
      </c>
      <c r="B59" s="11" t="s">
        <v>7</v>
      </c>
      <c r="C59" s="12" t="s">
        <v>15</v>
      </c>
      <c r="D59" s="12" t="s">
        <v>19</v>
      </c>
      <c r="E59" s="12" t="s">
        <v>184</v>
      </c>
      <c r="F59" s="11" t="s">
        <v>75</v>
      </c>
      <c r="G59" s="90">
        <v>0</v>
      </c>
      <c r="H59" s="11" t="s">
        <v>170</v>
      </c>
      <c r="I59" s="90">
        <v>0</v>
      </c>
    </row>
    <row r="60" spans="1:9" ht="20.25">
      <c r="A60" s="7" t="s">
        <v>20</v>
      </c>
      <c r="B60" s="3"/>
      <c r="C60" s="3"/>
      <c r="D60" s="3"/>
      <c r="E60" s="3"/>
      <c r="F60" s="3"/>
      <c r="G60" s="8">
        <f>G56+G53+G47+G39+G32+G28+G23+G18+G17+G16+G14+G10+G31+G30</f>
        <v>1728.8000000000002</v>
      </c>
      <c r="H60" s="8">
        <f>I60-G60</f>
        <v>887.3499999999999</v>
      </c>
      <c r="I60" s="8">
        <v>2616.15</v>
      </c>
    </row>
    <row r="61" ht="18.75">
      <c r="I61" s="14">
        <v>2609.44</v>
      </c>
    </row>
    <row r="62" spans="1:9" ht="18.75">
      <c r="A62" s="231"/>
      <c r="B62" s="15"/>
      <c r="C62" s="15"/>
      <c r="D62" s="15"/>
      <c r="E62" s="15"/>
      <c r="F62" s="15"/>
      <c r="G62" s="15"/>
      <c r="H62" s="15"/>
      <c r="I62" s="86">
        <f>I61-I60</f>
        <v>-6.710000000000036</v>
      </c>
    </row>
    <row r="63" spans="1:9" ht="18.75">
      <c r="A63" s="231"/>
      <c r="B63" s="15"/>
      <c r="C63" s="15"/>
      <c r="D63" s="15"/>
      <c r="E63" s="15"/>
      <c r="F63" s="15"/>
      <c r="G63" s="15"/>
      <c r="H63" s="15"/>
      <c r="I63" s="96"/>
    </row>
    <row r="64" ht="18.75">
      <c r="A64" s="16"/>
    </row>
    <row r="65" spans="1:9" ht="18.75">
      <c r="A65" s="17"/>
      <c r="I65" s="220">
        <f>I56+I51+I47+I41+I39+I32+I29++I25+I23+I18+I16+I15+I14+I10+I43</f>
        <v>2596.1200000000003</v>
      </c>
    </row>
  </sheetData>
  <sheetProtection/>
  <mergeCells count="9">
    <mergeCell ref="B3:F3"/>
    <mergeCell ref="A62:A63"/>
    <mergeCell ref="A2:I2"/>
    <mergeCell ref="C1:I1"/>
    <mergeCell ref="K24:N24"/>
    <mergeCell ref="K35:M35"/>
    <mergeCell ref="K40:M40"/>
    <mergeCell ref="K50:Q50"/>
    <mergeCell ref="K16:M16"/>
  </mergeCells>
  <printOptions/>
  <pageMargins left="0.49" right="0.36" top="0.29" bottom="0.33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4"/>
  <sheetViews>
    <sheetView zoomScale="70" zoomScaleNormal="70" zoomScalePageLayoutView="0" workbookViewId="0" topLeftCell="A28">
      <selection activeCell="D4" sqref="D4"/>
    </sheetView>
  </sheetViews>
  <sheetFormatPr defaultColWidth="9.140625" defaultRowHeight="15"/>
  <cols>
    <col min="1" max="1" width="84.7109375" style="13" customWidth="1"/>
    <col min="2" max="2" width="22.57421875" style="13" customWidth="1"/>
    <col min="3" max="3" width="11.57421875" style="13" customWidth="1"/>
    <col min="4" max="4" width="15.7109375" style="13" customWidth="1"/>
    <col min="5" max="5" width="14.57421875" style="13" customWidth="1"/>
    <col min="6" max="6" width="17.8515625" style="91" customWidth="1"/>
    <col min="7" max="16384" width="9.140625" style="91" customWidth="1"/>
  </cols>
  <sheetData>
    <row r="1" spans="1:6" ht="138.75" customHeight="1">
      <c r="A1" s="1"/>
      <c r="B1" s="233" t="s">
        <v>258</v>
      </c>
      <c r="C1" s="233"/>
      <c r="D1" s="233"/>
      <c r="E1" s="233"/>
      <c r="F1" s="233"/>
    </row>
    <row r="2" spans="1:6" ht="63.75" customHeight="1">
      <c r="A2" s="232" t="s">
        <v>176</v>
      </c>
      <c r="B2" s="232"/>
      <c r="C2" s="232"/>
      <c r="D2" s="232"/>
      <c r="E2" s="232"/>
      <c r="F2" s="232"/>
    </row>
    <row r="3" spans="1:6" ht="19.5" customHeight="1">
      <c r="A3" s="2"/>
      <c r="B3" s="230"/>
      <c r="C3" s="230"/>
      <c r="D3" s="2"/>
      <c r="E3" s="2"/>
      <c r="F3" s="91" t="s">
        <v>98</v>
      </c>
    </row>
    <row r="4" spans="1:6" s="81" customFormat="1" ht="57" customHeight="1">
      <c r="A4" s="84" t="s">
        <v>0</v>
      </c>
      <c r="B4" s="84" t="s">
        <v>4</v>
      </c>
      <c r="C4" s="84" t="s">
        <v>5</v>
      </c>
      <c r="D4" s="37" t="s">
        <v>146</v>
      </c>
      <c r="E4" s="37" t="s">
        <v>147</v>
      </c>
      <c r="F4" s="37" t="s">
        <v>148</v>
      </c>
    </row>
    <row r="5" spans="1:6" s="85" customFormat="1" ht="18.75">
      <c r="A5" s="130">
        <v>1</v>
      </c>
      <c r="B5" s="130">
        <v>5</v>
      </c>
      <c r="C5" s="130">
        <v>6</v>
      </c>
      <c r="D5" s="130"/>
      <c r="E5" s="130"/>
      <c r="F5" s="131">
        <v>9</v>
      </c>
    </row>
    <row r="6" spans="1:6" s="138" customFormat="1" ht="37.5">
      <c r="A6" s="114" t="s">
        <v>120</v>
      </c>
      <c r="B6" s="115" t="s">
        <v>101</v>
      </c>
      <c r="C6" s="118"/>
      <c r="D6" s="153">
        <f>SUM(D7:D10)</f>
        <v>839.3100000000001</v>
      </c>
      <c r="E6" s="154">
        <f>E7+E9+E10</f>
        <v>122.99000000000001</v>
      </c>
      <c r="F6" s="153">
        <f>D6+E6</f>
        <v>962.3000000000001</v>
      </c>
    </row>
    <row r="7" spans="1:6" s="132" customFormat="1" ht="64.5" customHeight="1">
      <c r="A7" s="134" t="s">
        <v>73</v>
      </c>
      <c r="B7" s="113" t="s">
        <v>101</v>
      </c>
      <c r="C7" s="113" t="s">
        <v>74</v>
      </c>
      <c r="D7" s="155">
        <v>760.7</v>
      </c>
      <c r="E7" s="156">
        <v>34.13</v>
      </c>
      <c r="F7" s="155">
        <f>D7+E7</f>
        <v>794.83</v>
      </c>
    </row>
    <row r="8" spans="1:6" s="132" customFormat="1" ht="64.5" customHeight="1">
      <c r="A8" s="189" t="s">
        <v>73</v>
      </c>
      <c r="B8" s="193" t="s">
        <v>185</v>
      </c>
      <c r="C8" s="113" t="s">
        <v>74</v>
      </c>
      <c r="D8" s="155">
        <v>0</v>
      </c>
      <c r="E8" s="156">
        <v>274.81</v>
      </c>
      <c r="F8" s="155">
        <v>279.15</v>
      </c>
    </row>
    <row r="9" spans="1:6" s="133" customFormat="1" ht="37.5">
      <c r="A9" s="117" t="s">
        <v>76</v>
      </c>
      <c r="B9" s="113" t="s">
        <v>101</v>
      </c>
      <c r="C9" s="113" t="s">
        <v>75</v>
      </c>
      <c r="D9" s="155">
        <v>28.61</v>
      </c>
      <c r="E9" s="156">
        <v>54.26</v>
      </c>
      <c r="F9" s="155">
        <f>E9+D9</f>
        <v>82.87</v>
      </c>
    </row>
    <row r="10" spans="1:6" s="133" customFormat="1" ht="18.75">
      <c r="A10" s="117" t="s">
        <v>77</v>
      </c>
      <c r="B10" s="113" t="s">
        <v>101</v>
      </c>
      <c r="C10" s="113" t="s">
        <v>78</v>
      </c>
      <c r="D10" s="155">
        <v>50</v>
      </c>
      <c r="E10" s="156">
        <v>34.6</v>
      </c>
      <c r="F10" s="155">
        <f>D10+E10</f>
        <v>84.6</v>
      </c>
    </row>
    <row r="11" spans="1:6" s="133" customFormat="1" ht="69" customHeight="1">
      <c r="A11" s="194" t="s">
        <v>196</v>
      </c>
      <c r="B11" s="193" t="s">
        <v>197</v>
      </c>
      <c r="C11" s="113" t="s">
        <v>78</v>
      </c>
      <c r="D11" s="155">
        <v>0</v>
      </c>
      <c r="E11" s="156">
        <v>24.08</v>
      </c>
      <c r="F11" s="155">
        <v>24.08</v>
      </c>
    </row>
    <row r="12" spans="1:6" s="133" customFormat="1" ht="69" customHeight="1">
      <c r="A12" s="188" t="s">
        <v>195</v>
      </c>
      <c r="B12" s="192" t="s">
        <v>193</v>
      </c>
      <c r="C12" s="113" t="s">
        <v>78</v>
      </c>
      <c r="D12" s="155">
        <v>0</v>
      </c>
      <c r="E12" s="156">
        <v>36.11</v>
      </c>
      <c r="F12" s="155">
        <v>36.11</v>
      </c>
    </row>
    <row r="13" spans="1:6" s="138" customFormat="1" ht="93.75">
      <c r="A13" s="139" t="s">
        <v>156</v>
      </c>
      <c r="B13" s="120" t="s">
        <v>119</v>
      </c>
      <c r="C13" s="115"/>
      <c r="D13" s="153">
        <f aca="true" t="shared" si="0" ref="D13:F15">D14</f>
        <v>30</v>
      </c>
      <c r="E13" s="157">
        <f t="shared" si="0"/>
        <v>1.91</v>
      </c>
      <c r="F13" s="153">
        <f t="shared" si="0"/>
        <v>31.91</v>
      </c>
    </row>
    <row r="14" spans="1:6" s="133" customFormat="1" ht="37.5">
      <c r="A14" s="136" t="s">
        <v>113</v>
      </c>
      <c r="B14" s="119" t="s">
        <v>114</v>
      </c>
      <c r="C14" s="113"/>
      <c r="D14" s="155">
        <f t="shared" si="0"/>
        <v>30</v>
      </c>
      <c r="E14" s="156">
        <f t="shared" si="0"/>
        <v>1.91</v>
      </c>
      <c r="F14" s="155">
        <f t="shared" si="0"/>
        <v>31.91</v>
      </c>
    </row>
    <row r="15" spans="1:6" s="133" customFormat="1" ht="20.25">
      <c r="A15" s="128" t="s">
        <v>112</v>
      </c>
      <c r="B15" s="119" t="s">
        <v>115</v>
      </c>
      <c r="C15" s="113"/>
      <c r="D15" s="155">
        <f t="shared" si="0"/>
        <v>30</v>
      </c>
      <c r="E15" s="156">
        <f t="shared" si="0"/>
        <v>1.91</v>
      </c>
      <c r="F15" s="155">
        <f t="shared" si="0"/>
        <v>31.91</v>
      </c>
    </row>
    <row r="16" spans="1:6" s="138" customFormat="1" ht="40.5">
      <c r="A16" s="92" t="s">
        <v>76</v>
      </c>
      <c r="B16" s="119" t="s">
        <v>115</v>
      </c>
      <c r="C16" s="113" t="s">
        <v>75</v>
      </c>
      <c r="D16" s="159">
        <v>30</v>
      </c>
      <c r="E16" s="156">
        <v>1.91</v>
      </c>
      <c r="F16" s="155">
        <f>D16+E16</f>
        <v>31.91</v>
      </c>
    </row>
    <row r="17" spans="1:6" s="138" customFormat="1" ht="79.5" customHeight="1">
      <c r="A17" s="139" t="s">
        <v>157</v>
      </c>
      <c r="B17" s="120" t="s">
        <v>97</v>
      </c>
      <c r="C17" s="115"/>
      <c r="D17" s="153">
        <f>D18+D21</f>
        <v>80</v>
      </c>
      <c r="E17" s="158">
        <f>E20+E21</f>
        <v>21.25</v>
      </c>
      <c r="F17" s="153">
        <f>D17+E17</f>
        <v>101.25</v>
      </c>
    </row>
    <row r="18" spans="1:6" s="138" customFormat="1" ht="20.25" customHeight="1">
      <c r="A18" s="101" t="s">
        <v>107</v>
      </c>
      <c r="B18" s="119" t="s">
        <v>108</v>
      </c>
      <c r="C18" s="115"/>
      <c r="D18" s="155">
        <v>80</v>
      </c>
      <c r="E18" s="159">
        <v>0</v>
      </c>
      <c r="F18" s="155">
        <f>F19</f>
        <v>80</v>
      </c>
    </row>
    <row r="19" spans="1:6" s="133" customFormat="1" ht="18.75">
      <c r="A19" s="137" t="s">
        <v>109</v>
      </c>
      <c r="B19" s="119" t="s">
        <v>111</v>
      </c>
      <c r="C19" s="113"/>
      <c r="D19" s="155">
        <v>80</v>
      </c>
      <c r="E19" s="156">
        <v>0</v>
      </c>
      <c r="F19" s="155">
        <v>80</v>
      </c>
    </row>
    <row r="20" spans="1:6" s="133" customFormat="1" ht="37.5">
      <c r="A20" s="102" t="s">
        <v>76</v>
      </c>
      <c r="B20" s="119" t="s">
        <v>111</v>
      </c>
      <c r="C20" s="113" t="s">
        <v>75</v>
      </c>
      <c r="D20" s="155">
        <v>70</v>
      </c>
      <c r="E20" s="156">
        <v>16.25</v>
      </c>
      <c r="F20" s="155">
        <f>D20+E20</f>
        <v>86.25</v>
      </c>
    </row>
    <row r="21" spans="1:6" s="133" customFormat="1" ht="24.75" customHeight="1">
      <c r="A21" s="182" t="s">
        <v>182</v>
      </c>
      <c r="B21" s="119" t="s">
        <v>177</v>
      </c>
      <c r="C21" s="113" t="s">
        <v>75</v>
      </c>
      <c r="D21" s="155">
        <v>0</v>
      </c>
      <c r="E21" s="156">
        <v>5</v>
      </c>
      <c r="F21" s="155">
        <v>5</v>
      </c>
    </row>
    <row r="22" spans="1:6" s="133" customFormat="1" ht="42" customHeight="1">
      <c r="A22" s="185" t="s">
        <v>76</v>
      </c>
      <c r="B22" s="120" t="s">
        <v>106</v>
      </c>
      <c r="C22" s="115" t="s">
        <v>75</v>
      </c>
      <c r="D22" s="153">
        <v>10</v>
      </c>
      <c r="E22" s="157">
        <v>96.4</v>
      </c>
      <c r="F22" s="153">
        <f>D22+E22</f>
        <v>106.4</v>
      </c>
    </row>
    <row r="23" spans="1:6" s="133" customFormat="1" ht="18.75">
      <c r="A23" s="139" t="s">
        <v>105</v>
      </c>
      <c r="B23" s="120" t="s">
        <v>117</v>
      </c>
      <c r="C23" s="113"/>
      <c r="D23" s="153">
        <f>D24</f>
        <v>10</v>
      </c>
      <c r="E23" s="156">
        <v>96.4</v>
      </c>
      <c r="F23" s="153">
        <f>F24</f>
        <v>106.4</v>
      </c>
    </row>
    <row r="24" spans="1:6" s="133" customFormat="1" ht="37.5">
      <c r="A24" s="137" t="s">
        <v>76</v>
      </c>
      <c r="B24" s="119" t="s">
        <v>117</v>
      </c>
      <c r="C24" s="113" t="s">
        <v>75</v>
      </c>
      <c r="D24" s="155">
        <v>10</v>
      </c>
      <c r="E24" s="156">
        <v>96.4</v>
      </c>
      <c r="F24" s="155">
        <v>106.4</v>
      </c>
    </row>
    <row r="25" spans="1:6" s="133" customFormat="1" ht="18.75">
      <c r="A25" s="114" t="s">
        <v>124</v>
      </c>
      <c r="B25" s="115" t="s">
        <v>123</v>
      </c>
      <c r="C25" s="118"/>
      <c r="D25" s="153">
        <f>D26</f>
        <v>385.13</v>
      </c>
      <c r="E25" s="154">
        <f>E26</f>
        <v>63.21</v>
      </c>
      <c r="F25" s="153">
        <f>F26</f>
        <v>448.34</v>
      </c>
    </row>
    <row r="26" spans="1:6" s="133" customFormat="1" ht="60" customHeight="1">
      <c r="A26" s="134" t="s">
        <v>73</v>
      </c>
      <c r="B26" s="113" t="s">
        <v>123</v>
      </c>
      <c r="C26" s="113" t="s">
        <v>74</v>
      </c>
      <c r="D26" s="155">
        <v>385.13</v>
      </c>
      <c r="E26" s="156">
        <v>63.21</v>
      </c>
      <c r="F26" s="155">
        <f>D26+E26</f>
        <v>448.34</v>
      </c>
    </row>
    <row r="27" spans="1:6" s="133" customFormat="1" ht="18.75">
      <c r="A27" s="116" t="s">
        <v>118</v>
      </c>
      <c r="B27" s="115" t="s">
        <v>96</v>
      </c>
      <c r="C27" s="113"/>
      <c r="D27" s="153">
        <f>D28</f>
        <v>51.76</v>
      </c>
      <c r="E27" s="156">
        <v>1.75</v>
      </c>
      <c r="F27" s="153">
        <f>F28</f>
        <v>53.51</v>
      </c>
    </row>
    <row r="28" spans="1:6" s="133" customFormat="1" ht="18.75">
      <c r="A28" s="117" t="s">
        <v>26</v>
      </c>
      <c r="B28" s="113" t="s">
        <v>102</v>
      </c>
      <c r="C28" s="113" t="s">
        <v>86</v>
      </c>
      <c r="D28" s="155">
        <v>51.76</v>
      </c>
      <c r="E28" s="156">
        <v>1.75</v>
      </c>
      <c r="F28" s="155">
        <f>D28+E28</f>
        <v>53.51</v>
      </c>
    </row>
    <row r="29" spans="1:6" s="133" customFormat="1" ht="18.75">
      <c r="A29" s="116" t="s">
        <v>14</v>
      </c>
      <c r="B29" s="115" t="s">
        <v>96</v>
      </c>
      <c r="C29" s="113"/>
      <c r="D29" s="153">
        <f>D30</f>
        <v>5</v>
      </c>
      <c r="E29" s="156">
        <v>0</v>
      </c>
      <c r="F29" s="153">
        <f>F30</f>
        <v>5</v>
      </c>
    </row>
    <row r="30" spans="1:6" s="138" customFormat="1" ht="18.75">
      <c r="A30" s="117" t="s">
        <v>16</v>
      </c>
      <c r="B30" s="113" t="s">
        <v>103</v>
      </c>
      <c r="C30" s="115"/>
      <c r="D30" s="155">
        <f>D31</f>
        <v>5</v>
      </c>
      <c r="E30" s="157">
        <v>0</v>
      </c>
      <c r="F30" s="155">
        <f>F31</f>
        <v>5</v>
      </c>
    </row>
    <row r="31" spans="1:6" s="133" customFormat="1" ht="37.5">
      <c r="A31" s="101" t="s">
        <v>76</v>
      </c>
      <c r="B31" s="113" t="s">
        <v>103</v>
      </c>
      <c r="C31" s="113" t="s">
        <v>75</v>
      </c>
      <c r="D31" s="155">
        <v>5</v>
      </c>
      <c r="E31" s="156">
        <v>0</v>
      </c>
      <c r="F31" s="155">
        <v>5</v>
      </c>
    </row>
    <row r="32" spans="1:6" s="138" customFormat="1" ht="21.75" customHeight="1">
      <c r="A32" s="116" t="s">
        <v>99</v>
      </c>
      <c r="B32" s="115" t="s">
        <v>96</v>
      </c>
      <c r="C32" s="115"/>
      <c r="D32" s="153">
        <f aca="true" t="shared" si="1" ref="D32:F33">D33</f>
        <v>50.8</v>
      </c>
      <c r="E32" s="157" t="str">
        <f t="shared" si="1"/>
        <v>35,2</v>
      </c>
      <c r="F32" s="153">
        <f t="shared" si="1"/>
        <v>86</v>
      </c>
    </row>
    <row r="33" spans="1:6" s="133" customFormat="1" ht="37.5">
      <c r="A33" s="117" t="s">
        <v>100</v>
      </c>
      <c r="B33" s="113" t="s">
        <v>104</v>
      </c>
      <c r="C33" s="113"/>
      <c r="D33" s="155">
        <f t="shared" si="1"/>
        <v>50.8</v>
      </c>
      <c r="E33" s="156" t="str">
        <f t="shared" si="1"/>
        <v>35,2</v>
      </c>
      <c r="F33" s="155">
        <f t="shared" si="1"/>
        <v>86</v>
      </c>
    </row>
    <row r="34" spans="1:6" s="133" customFormat="1" ht="81" customHeight="1">
      <c r="A34" s="134" t="s">
        <v>73</v>
      </c>
      <c r="B34" s="113" t="s">
        <v>104</v>
      </c>
      <c r="C34" s="113" t="s">
        <v>74</v>
      </c>
      <c r="D34" s="155">
        <v>50.8</v>
      </c>
      <c r="E34" s="113" t="s">
        <v>207</v>
      </c>
      <c r="F34" s="155">
        <f>E34+D34</f>
        <v>86</v>
      </c>
    </row>
    <row r="35" spans="1:6" s="133" customFormat="1" ht="30.75" customHeight="1">
      <c r="A35" s="94" t="s">
        <v>163</v>
      </c>
      <c r="B35" s="12" t="s">
        <v>187</v>
      </c>
      <c r="C35" s="113"/>
      <c r="D35" s="153">
        <f>D37</f>
        <v>271.8</v>
      </c>
      <c r="E35" s="115" t="s">
        <v>213</v>
      </c>
      <c r="F35" s="153">
        <f>E35+D35</f>
        <v>366.24</v>
      </c>
    </row>
    <row r="36" spans="1:6" s="133" customFormat="1" ht="40.5" customHeight="1">
      <c r="A36" s="92" t="s">
        <v>166</v>
      </c>
      <c r="B36" s="12" t="s">
        <v>186</v>
      </c>
      <c r="C36" s="113" t="s">
        <v>74</v>
      </c>
      <c r="D36" s="153">
        <v>0</v>
      </c>
      <c r="E36" s="115" t="s">
        <v>213</v>
      </c>
      <c r="F36" s="153">
        <v>94.44</v>
      </c>
    </row>
    <row r="37" spans="1:6" s="133" customFormat="1" ht="42.75" customHeight="1">
      <c r="A37" s="92" t="s">
        <v>166</v>
      </c>
      <c r="B37" s="12" t="s">
        <v>184</v>
      </c>
      <c r="C37" s="113" t="s">
        <v>74</v>
      </c>
      <c r="D37" s="155">
        <v>271.8</v>
      </c>
      <c r="E37" s="113" t="s">
        <v>218</v>
      </c>
      <c r="F37" s="155">
        <f>E37+D37</f>
        <v>216.36</v>
      </c>
    </row>
    <row r="38" spans="1:6" s="133" customFormat="1" ht="42.75" customHeight="1">
      <c r="A38" s="101" t="s">
        <v>76</v>
      </c>
      <c r="B38" s="12" t="s">
        <v>206</v>
      </c>
      <c r="C38" s="113" t="s">
        <v>75</v>
      </c>
      <c r="D38" s="155">
        <v>0</v>
      </c>
      <c r="E38" s="113" t="s">
        <v>170</v>
      </c>
      <c r="F38" s="155">
        <v>0</v>
      </c>
    </row>
    <row r="39" spans="1:6" ht="18.75">
      <c r="A39" s="116" t="s">
        <v>20</v>
      </c>
      <c r="B39" s="135"/>
      <c r="C39" s="135"/>
      <c r="D39" s="143">
        <f>D35+D32+D29+D27+D25+D23+D18+D13+D10+D9+D7+D31</f>
        <v>1728.8000000000002</v>
      </c>
      <c r="E39" s="143">
        <f>F39-D39</f>
        <v>887.3499999999999</v>
      </c>
      <c r="F39" s="143">
        <v>2616.15</v>
      </c>
    </row>
    <row r="40" ht="18.75" customHeight="1" hidden="1">
      <c r="F40" s="14"/>
    </row>
    <row r="41" spans="1:6" ht="18.75" customHeight="1" hidden="1">
      <c r="A41" s="231"/>
      <c r="B41" s="15"/>
      <c r="C41" s="15"/>
      <c r="D41" s="15"/>
      <c r="E41" s="15"/>
      <c r="F41" s="14"/>
    </row>
    <row r="42" spans="1:5" ht="18.75" customHeight="1" hidden="1">
      <c r="A42" s="231"/>
      <c r="B42" s="15"/>
      <c r="C42" s="15"/>
      <c r="D42" s="15"/>
      <c r="E42" s="15"/>
    </row>
    <row r="43" ht="18.75" customHeight="1" hidden="1">
      <c r="A43" s="16"/>
    </row>
    <row r="44" ht="18.75" customHeight="1" hidden="1">
      <c r="A44" s="17"/>
    </row>
    <row r="45" ht="18.75" customHeight="1" hidden="1"/>
  </sheetData>
  <sheetProtection/>
  <mergeCells count="4">
    <mergeCell ref="B1:F1"/>
    <mergeCell ref="A2:F2"/>
    <mergeCell ref="B3:C3"/>
    <mergeCell ref="A41:A42"/>
  </mergeCells>
  <printOptions/>
  <pageMargins left="0.17" right="0.12" top="0.23" bottom="0.25" header="0.27" footer="0.2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9.8515625" style="0" customWidth="1"/>
    <col min="2" max="2" width="41.57421875" style="0" customWidth="1"/>
    <col min="3" max="3" width="37.140625" style="0" customWidth="1"/>
  </cols>
  <sheetData>
    <row r="1" spans="1:3" ht="51" customHeight="1">
      <c r="A1" s="199"/>
      <c r="B1" s="200"/>
      <c r="C1" s="201"/>
    </row>
    <row r="2" spans="1:3" ht="38.25" customHeight="1">
      <c r="A2" s="237" t="s">
        <v>219</v>
      </c>
      <c r="B2" s="237"/>
      <c r="C2" s="237"/>
    </row>
    <row r="3" spans="1:3" ht="15" customHeight="1">
      <c r="A3" s="199"/>
      <c r="B3" s="202"/>
      <c r="C3" s="203"/>
    </row>
    <row r="4" spans="1:3" ht="37.5">
      <c r="A4" s="204"/>
      <c r="B4" s="205" t="s">
        <v>220</v>
      </c>
      <c r="C4" s="206" t="s">
        <v>180</v>
      </c>
    </row>
    <row r="5" spans="1:3" ht="18.75">
      <c r="A5" s="207" t="s">
        <v>221</v>
      </c>
      <c r="B5" s="208"/>
      <c r="C5" s="209">
        <f>C8</f>
        <v>27.43</v>
      </c>
    </row>
    <row r="6" spans="1:3" ht="63.75" customHeight="1">
      <c r="A6" s="210" t="s">
        <v>222</v>
      </c>
      <c r="B6" s="211" t="s">
        <v>223</v>
      </c>
      <c r="C6" s="212">
        <v>0</v>
      </c>
    </row>
    <row r="7" spans="1:3" ht="30.75" customHeight="1">
      <c r="A7" s="213" t="s">
        <v>224</v>
      </c>
      <c r="B7" s="214"/>
      <c r="C7" s="215"/>
    </row>
    <row r="8" spans="1:3" ht="48" customHeight="1">
      <c r="A8" s="216" t="s">
        <v>225</v>
      </c>
      <c r="B8" s="214" t="s">
        <v>226</v>
      </c>
      <c r="C8" s="215">
        <v>27.43</v>
      </c>
    </row>
    <row r="9" spans="1:3" ht="61.5" customHeight="1">
      <c r="A9" s="210" t="s">
        <v>227</v>
      </c>
      <c r="B9" s="211" t="s">
        <v>228</v>
      </c>
      <c r="C9" s="215">
        <f>C10+C12</f>
        <v>0</v>
      </c>
    </row>
    <row r="10" spans="1:3" ht="62.25" customHeight="1">
      <c r="A10" s="217" t="s">
        <v>229</v>
      </c>
      <c r="B10" s="214" t="s">
        <v>230</v>
      </c>
      <c r="C10" s="215"/>
    </row>
    <row r="11" spans="1:3" ht="81.75" customHeight="1">
      <c r="A11" s="218" t="s">
        <v>231</v>
      </c>
      <c r="B11" s="214" t="s">
        <v>232</v>
      </c>
      <c r="C11" s="215"/>
    </row>
    <row r="12" spans="1:3" ht="78.75" customHeight="1">
      <c r="A12" s="213" t="s">
        <v>233</v>
      </c>
      <c r="B12" s="214" t="s">
        <v>234</v>
      </c>
      <c r="C12" s="215"/>
    </row>
    <row r="13" spans="1:3" ht="75.75" customHeight="1">
      <c r="A13" s="213" t="s">
        <v>235</v>
      </c>
      <c r="B13" s="214" t="s">
        <v>236</v>
      </c>
      <c r="C13" s="215"/>
    </row>
    <row r="14" spans="1:3" ht="58.5" customHeight="1">
      <c r="A14" s="210" t="s">
        <v>237</v>
      </c>
      <c r="B14" s="211" t="s">
        <v>238</v>
      </c>
      <c r="C14" s="212">
        <f>C15-C17</f>
        <v>0</v>
      </c>
    </row>
    <row r="15" spans="1:3" ht="60" customHeight="1">
      <c r="A15" s="213" t="s">
        <v>239</v>
      </c>
      <c r="B15" s="214" t="s">
        <v>240</v>
      </c>
      <c r="C15" s="219">
        <f>C16</f>
        <v>0</v>
      </c>
    </row>
    <row r="16" spans="1:3" ht="59.25" customHeight="1">
      <c r="A16" s="213" t="s">
        <v>241</v>
      </c>
      <c r="B16" s="214" t="s">
        <v>242</v>
      </c>
      <c r="C16" s="219"/>
    </row>
    <row r="17" spans="1:3" ht="96" customHeight="1">
      <c r="A17" s="213" t="s">
        <v>243</v>
      </c>
      <c r="B17" s="214" t="s">
        <v>244</v>
      </c>
      <c r="C17" s="219"/>
    </row>
    <row r="18" spans="1:3" ht="94.5" customHeight="1">
      <c r="A18" s="213" t="s">
        <v>245</v>
      </c>
      <c r="B18" s="214" t="s">
        <v>246</v>
      </c>
      <c r="C18" s="219"/>
    </row>
    <row r="29" ht="15">
      <c r="D29">
        <v>1</v>
      </c>
    </row>
  </sheetData>
  <sheetProtection/>
  <mergeCells count="1">
    <mergeCell ref="A2:C2"/>
  </mergeCells>
  <printOptions/>
  <pageMargins left="0.7" right="0.7" top="0.75" bottom="0.75" header="0.3" footer="0.3"/>
  <pageSetup fitToHeight="1" fitToWidth="1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Администрация Камлак</cp:lastModifiedBy>
  <cp:lastPrinted>2019-02-13T04:15:27Z</cp:lastPrinted>
  <dcterms:created xsi:type="dcterms:W3CDTF">2014-10-07T12:01:05Z</dcterms:created>
  <dcterms:modified xsi:type="dcterms:W3CDTF">2019-09-24T04:32:47Z</dcterms:modified>
  <cp:category/>
  <cp:version/>
  <cp:contentType/>
  <cp:contentStatus/>
</cp:coreProperties>
</file>